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Newdesktop 29-7-22\CNIT 2021-2022\Cartella con ulteriori statistiche\Altre Appendici - Prima parte\Appendice Capitolo  I - Aggiornato al 2021\App. Parr. I.2-I.3-I.4\"/>
    </mc:Choice>
  </mc:AlternateContent>
  <xr:revisionPtr revIDLastSave="0" documentId="13_ncr:1_{42A86993-41E4-4312-8E43-1DA1C1853318}" xr6:coauthVersionLast="47" xr6:coauthVersionMax="47" xr10:uidLastSave="{00000000-0000-0000-0000-000000000000}"/>
  <bookViews>
    <workbookView xWindow="-120" yWindow="-120" windowWidth="20730" windowHeight="11160" tabRatio="907" xr2:uid="{00000000-000D-0000-FFFF-FFFF00000000}"/>
  </bookViews>
  <sheets>
    <sheet name="Spese Correnti-Miss. 10" sheetId="1" r:id="rId1"/>
    <sheet name="Spese Conto Cap.-Miss. 10" sheetId="2" r:id="rId2"/>
    <sheet name="Spese-Correnti-Miss.12" sheetId="3" r:id="rId3"/>
    <sheet name="Spese-Conto Cap.-Miss.12" sheetId="4" r:id="rId4"/>
    <sheet name="Tot. Spese Corr. 10-12 " sheetId="7" r:id="rId5"/>
    <sheet name="Tot. C.Cap. 10-12" sheetId="8" r:id="rId6"/>
    <sheet name="Tot. Corr.+C.Cap. 10-12" sheetId="9" r:id="rId7"/>
  </sheets>
  <externalReferences>
    <externalReference r:id="rId8"/>
  </externalReferences>
  <definedNames>
    <definedName name="_xlnm.Print_Area" localSheetId="1">'Spese Conto Cap.-Miss. 10'!$B$2:$F$125</definedName>
    <definedName name="_xlnm.Print_Area" localSheetId="0">'Spese Correnti-Miss. 10'!$B$2:$F$125</definedName>
    <definedName name="_xlnm.Print_Area" localSheetId="3">'Spese-Conto Cap.-Miss.12'!$B$2:$F$86</definedName>
    <definedName name="_xlnm.Print_Area" localSheetId="2">'Spese-Correnti-Miss.12'!$B$2:$F$87</definedName>
    <definedName name="_xlnm.Print_Area" localSheetId="5">'Tot. C.Cap. 10-12'!$B$2:$F$53</definedName>
    <definedName name="_xlnm.Print_Area" localSheetId="6">'Tot. Corr.+C.Cap. 10-12'!$B$2:$F$53</definedName>
    <definedName name="_xlnm.Print_Area" localSheetId="4">'Tot. Spese Corr. 10-12 '!$B$2:$F$53</definedName>
    <definedName name="Print_Area" localSheetId="1">'Spese Conto Cap.-Miss. 10'!$B$2:$F$125</definedName>
    <definedName name="Print_Area" localSheetId="0">'Spese Correnti-Miss. 10'!$B$2:$F$125</definedName>
    <definedName name="Print_Area" localSheetId="3">'Spese-Conto Cap.-Miss.12'!$B$2:$F$86</definedName>
    <definedName name="Print_Area" localSheetId="2">'Spese-Correnti-Miss.12'!$B$2:$F$87</definedName>
    <definedName name="Print_Area" localSheetId="5">'Tot. C.Cap. 10-12'!$B$2:$F$55</definedName>
    <definedName name="Print_Area" localSheetId="6">'Tot. Corr.+C.Cap. 10-12'!$B$2:$F$55</definedName>
    <definedName name="Print_Area" localSheetId="4">'Tot. Spese Corr. 10-12 '!$B$2:$F$55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84" i="4" l="1"/>
  <c r="D84" i="4"/>
  <c r="C84" i="4"/>
  <c r="E83" i="4"/>
  <c r="D83" i="4"/>
  <c r="C83" i="4"/>
  <c r="E77" i="4"/>
  <c r="D77" i="4"/>
  <c r="C77" i="4"/>
  <c r="E76" i="4"/>
  <c r="D76" i="4"/>
  <c r="C76" i="4"/>
  <c r="E70" i="4"/>
  <c r="D70" i="4"/>
  <c r="C70" i="4"/>
  <c r="E69" i="4"/>
  <c r="D69" i="4"/>
  <c r="C69" i="4"/>
  <c r="E63" i="4"/>
  <c r="D63" i="4"/>
  <c r="C63" i="4"/>
  <c r="E62" i="4"/>
  <c r="D62" i="4"/>
  <c r="C62" i="4"/>
  <c r="E56" i="4"/>
  <c r="D56" i="4"/>
  <c r="C56" i="4"/>
  <c r="E55" i="4"/>
  <c r="D55" i="4"/>
  <c r="C55" i="4"/>
  <c r="E49" i="4"/>
  <c r="D49" i="4"/>
  <c r="C49" i="4"/>
  <c r="E48" i="4"/>
  <c r="D48" i="4"/>
  <c r="C48" i="4"/>
  <c r="E42" i="4"/>
  <c r="D42" i="4"/>
  <c r="C42" i="4"/>
  <c r="E41" i="4"/>
  <c r="D41" i="4"/>
  <c r="C41" i="4"/>
  <c r="E35" i="4"/>
  <c r="D35" i="4"/>
  <c r="C35" i="4"/>
  <c r="E34" i="4"/>
  <c r="D34" i="4"/>
  <c r="C34" i="4"/>
  <c r="E28" i="4"/>
  <c r="D28" i="4"/>
  <c r="C28" i="4"/>
  <c r="E27" i="4"/>
  <c r="D27" i="4"/>
  <c r="C27" i="4"/>
  <c r="E21" i="4"/>
  <c r="D21" i="4"/>
  <c r="C21" i="4"/>
  <c r="E20" i="4"/>
  <c r="D20" i="4"/>
  <c r="C20" i="4"/>
  <c r="E14" i="4"/>
  <c r="D14" i="4"/>
  <c r="C14" i="4"/>
  <c r="E13" i="4"/>
  <c r="D13" i="4"/>
  <c r="C13" i="4"/>
  <c r="E7" i="4"/>
  <c r="D7" i="4"/>
  <c r="C7" i="4"/>
  <c r="E6" i="4"/>
  <c r="D6" i="4"/>
  <c r="C6" i="4"/>
  <c r="E77" i="3"/>
  <c r="D77" i="3"/>
  <c r="C77" i="3"/>
  <c r="E76" i="3"/>
  <c r="D76" i="3"/>
  <c r="C76" i="3"/>
  <c r="E70" i="3"/>
  <c r="D70" i="3"/>
  <c r="C70" i="3"/>
  <c r="E69" i="3"/>
  <c r="D69" i="3"/>
  <c r="C69" i="3"/>
  <c r="E56" i="3"/>
  <c r="D56" i="3"/>
  <c r="C56" i="3"/>
  <c r="E55" i="3"/>
  <c r="D55" i="3"/>
  <c r="C55" i="3"/>
  <c r="E49" i="3"/>
  <c r="D49" i="3"/>
  <c r="C49" i="3"/>
  <c r="E48" i="3"/>
  <c r="D48" i="3"/>
  <c r="C48" i="3"/>
  <c r="E35" i="3"/>
  <c r="D35" i="3"/>
  <c r="C35" i="3"/>
  <c r="E34" i="3"/>
  <c r="D34" i="3"/>
  <c r="C34" i="3"/>
  <c r="E28" i="3"/>
  <c r="D28" i="3"/>
  <c r="C28" i="3"/>
  <c r="E27" i="3"/>
  <c r="D27" i="3"/>
  <c r="C27" i="3"/>
  <c r="E14" i="3"/>
  <c r="D14" i="3"/>
  <c r="C14" i="3"/>
  <c r="E13" i="3"/>
  <c r="D13" i="3"/>
  <c r="C13" i="3"/>
  <c r="E7" i="3"/>
  <c r="D7" i="3"/>
  <c r="C7" i="3"/>
  <c r="E6" i="3"/>
  <c r="D6" i="3"/>
  <c r="C6" i="3"/>
  <c r="D115" i="2"/>
  <c r="C115" i="2"/>
  <c r="E114" i="2"/>
  <c r="D114" i="2"/>
  <c r="C114" i="2"/>
  <c r="E113" i="2"/>
  <c r="D113" i="2"/>
  <c r="C113" i="2"/>
  <c r="E112" i="2"/>
  <c r="D112" i="2"/>
  <c r="C112" i="2"/>
  <c r="E111" i="2"/>
  <c r="D111" i="2"/>
  <c r="C111" i="2"/>
  <c r="E110" i="2"/>
  <c r="D110" i="2"/>
  <c r="C110" i="2"/>
  <c r="F109" i="2"/>
  <c r="E109" i="2"/>
  <c r="D109" i="2"/>
  <c r="C109" i="2"/>
  <c r="E104" i="2"/>
  <c r="D104" i="2"/>
  <c r="C104" i="2"/>
  <c r="E103" i="2"/>
  <c r="D103" i="2"/>
  <c r="C103" i="2"/>
  <c r="E102" i="2"/>
  <c r="D102" i="2"/>
  <c r="C102" i="2"/>
  <c r="E101" i="2"/>
  <c r="D101" i="2"/>
  <c r="C101" i="2"/>
  <c r="E100" i="2"/>
  <c r="D100" i="2"/>
  <c r="C100" i="2"/>
  <c r="E99" i="2"/>
  <c r="D99" i="2"/>
  <c r="C99" i="2"/>
  <c r="E93" i="2"/>
  <c r="D93" i="2"/>
  <c r="C93" i="2"/>
  <c r="E92" i="2"/>
  <c r="D92" i="2"/>
  <c r="C92" i="2"/>
  <c r="E91" i="2"/>
  <c r="D91" i="2"/>
  <c r="C91" i="2"/>
  <c r="E90" i="2"/>
  <c r="D90" i="2"/>
  <c r="C90" i="2"/>
  <c r="E89" i="2"/>
  <c r="D89" i="2"/>
  <c r="C89" i="2"/>
  <c r="E88" i="2"/>
  <c r="D88" i="2"/>
  <c r="C88" i="2"/>
  <c r="E83" i="2"/>
  <c r="D83" i="2"/>
  <c r="C83" i="2"/>
  <c r="E82" i="2"/>
  <c r="D82" i="2"/>
  <c r="C82" i="2"/>
  <c r="E81" i="2"/>
  <c r="D81" i="2"/>
  <c r="C81" i="2"/>
  <c r="E80" i="2"/>
  <c r="D80" i="2"/>
  <c r="C80" i="2"/>
  <c r="E79" i="2"/>
  <c r="D79" i="2"/>
  <c r="C79" i="2"/>
  <c r="E78" i="2"/>
  <c r="D78" i="2"/>
  <c r="C78" i="2"/>
  <c r="E73" i="2"/>
  <c r="D73" i="2"/>
  <c r="C73" i="2"/>
  <c r="E72" i="2"/>
  <c r="D72" i="2"/>
  <c r="C72" i="2"/>
  <c r="E71" i="2"/>
  <c r="D71" i="2"/>
  <c r="C71" i="2"/>
  <c r="E70" i="2"/>
  <c r="D70" i="2"/>
  <c r="C70" i="2"/>
  <c r="E69" i="2"/>
  <c r="D69" i="2"/>
  <c r="C69" i="2"/>
  <c r="E68" i="2"/>
  <c r="D68" i="2"/>
  <c r="C68" i="2"/>
  <c r="E62" i="2"/>
  <c r="D62" i="2"/>
  <c r="C62" i="2"/>
  <c r="E61" i="2"/>
  <c r="D61" i="2"/>
  <c r="C61" i="2"/>
  <c r="E60" i="2"/>
  <c r="D60" i="2"/>
  <c r="C60" i="2"/>
  <c r="E59" i="2"/>
  <c r="D59" i="2"/>
  <c r="C59" i="2"/>
  <c r="E58" i="2"/>
  <c r="D58" i="2"/>
  <c r="C58" i="2"/>
  <c r="E57" i="2"/>
  <c r="D57" i="2"/>
  <c r="C57" i="2"/>
  <c r="E52" i="2"/>
  <c r="D52" i="2"/>
  <c r="C52" i="2"/>
  <c r="E51" i="2"/>
  <c r="D51" i="2"/>
  <c r="C51" i="2"/>
  <c r="E50" i="2"/>
  <c r="D50" i="2"/>
  <c r="C50" i="2"/>
  <c r="E49" i="2"/>
  <c r="D49" i="2"/>
  <c r="C49" i="2"/>
  <c r="E48" i="2"/>
  <c r="D48" i="2"/>
  <c r="C48" i="2"/>
  <c r="E47" i="2"/>
  <c r="D47" i="2"/>
  <c r="C47" i="2"/>
  <c r="E42" i="2"/>
  <c r="D42" i="2"/>
  <c r="C42" i="2"/>
  <c r="E41" i="2"/>
  <c r="D41" i="2"/>
  <c r="C41" i="2"/>
  <c r="E40" i="2"/>
  <c r="D40" i="2"/>
  <c r="C40" i="2"/>
  <c r="E39" i="2"/>
  <c r="D39" i="2"/>
  <c r="C39" i="2"/>
  <c r="E38" i="2"/>
  <c r="D38" i="2"/>
  <c r="C38" i="2"/>
  <c r="E37" i="2"/>
  <c r="D37" i="2"/>
  <c r="C37" i="2"/>
  <c r="E31" i="2"/>
  <c r="D31" i="2"/>
  <c r="C31" i="2"/>
  <c r="E30" i="2"/>
  <c r="D30" i="2"/>
  <c r="C30" i="2"/>
  <c r="E29" i="2"/>
  <c r="D29" i="2"/>
  <c r="C29" i="2"/>
  <c r="E28" i="2"/>
  <c r="D28" i="2"/>
  <c r="C28" i="2"/>
  <c r="E27" i="2"/>
  <c r="D27" i="2"/>
  <c r="C27" i="2"/>
  <c r="E26" i="2"/>
  <c r="D26" i="2"/>
  <c r="C26" i="2"/>
  <c r="E21" i="2"/>
  <c r="D21" i="2"/>
  <c r="C21" i="2"/>
  <c r="E20" i="2"/>
  <c r="D20" i="2"/>
  <c r="C20" i="2"/>
  <c r="E19" i="2"/>
  <c r="D19" i="2"/>
  <c r="C19" i="2"/>
  <c r="E18" i="2"/>
  <c r="D18" i="2"/>
  <c r="C18" i="2"/>
  <c r="E17" i="2"/>
  <c r="D17" i="2"/>
  <c r="C17" i="2"/>
  <c r="E16" i="2"/>
  <c r="D16" i="2"/>
  <c r="C16" i="2"/>
  <c r="E11" i="2"/>
  <c r="D11" i="2"/>
  <c r="C11" i="2"/>
  <c r="E10" i="2"/>
  <c r="D10" i="2"/>
  <c r="C10" i="2"/>
  <c r="E9" i="2"/>
  <c r="D9" i="2"/>
  <c r="C9" i="2"/>
  <c r="E8" i="2"/>
  <c r="D8" i="2"/>
  <c r="C8" i="2"/>
  <c r="E7" i="2"/>
  <c r="D7" i="2"/>
  <c r="C7" i="2"/>
  <c r="E6" i="2"/>
  <c r="D6" i="2"/>
  <c r="C6" i="2"/>
  <c r="E83" i="1"/>
  <c r="D83" i="1"/>
  <c r="C83" i="1"/>
  <c r="E82" i="1"/>
  <c r="D82" i="1"/>
  <c r="C82" i="1"/>
  <c r="E81" i="1"/>
  <c r="D81" i="1"/>
  <c r="C81" i="1"/>
  <c r="E80" i="1"/>
  <c r="D80" i="1"/>
  <c r="C80" i="1"/>
  <c r="E79" i="1"/>
  <c r="D79" i="1"/>
  <c r="C79" i="1"/>
  <c r="E78" i="1"/>
  <c r="D78" i="1"/>
  <c r="C78" i="1"/>
  <c r="E73" i="1"/>
  <c r="D73" i="1"/>
  <c r="C73" i="1"/>
  <c r="E72" i="1"/>
  <c r="D72" i="1"/>
  <c r="C72" i="1"/>
  <c r="E71" i="1"/>
  <c r="D71" i="1"/>
  <c r="C71" i="1"/>
  <c r="E70" i="1"/>
  <c r="D70" i="1"/>
  <c r="C70" i="1"/>
  <c r="E69" i="1"/>
  <c r="D69" i="1"/>
  <c r="C69" i="1"/>
  <c r="E68" i="1"/>
  <c r="D68" i="1"/>
  <c r="C68" i="1"/>
  <c r="E62" i="1"/>
  <c r="D62" i="1"/>
  <c r="C62" i="1"/>
  <c r="E61" i="1"/>
  <c r="D61" i="1"/>
  <c r="C61" i="1"/>
  <c r="E60" i="1"/>
  <c r="D60" i="1"/>
  <c r="C60" i="1"/>
  <c r="E59" i="1"/>
  <c r="D59" i="1"/>
  <c r="C59" i="1"/>
  <c r="E58" i="1"/>
  <c r="D58" i="1"/>
  <c r="C58" i="1"/>
  <c r="E57" i="1"/>
  <c r="D57" i="1"/>
  <c r="C57" i="1"/>
  <c r="E52" i="1"/>
  <c r="D52" i="1"/>
  <c r="C52" i="1"/>
  <c r="E51" i="1"/>
  <c r="D51" i="1"/>
  <c r="C51" i="1"/>
  <c r="E50" i="1"/>
  <c r="D50" i="1"/>
  <c r="C50" i="1"/>
  <c r="E49" i="1"/>
  <c r="D49" i="1"/>
  <c r="C49" i="1"/>
  <c r="E48" i="1"/>
  <c r="D48" i="1"/>
  <c r="C48" i="1"/>
  <c r="E47" i="1"/>
  <c r="D47" i="1"/>
  <c r="C47" i="1"/>
  <c r="E42" i="1"/>
  <c r="D42" i="1"/>
  <c r="C42" i="1"/>
  <c r="E41" i="1"/>
  <c r="D41" i="1"/>
  <c r="C41" i="1"/>
  <c r="E40" i="1"/>
  <c r="D40" i="1"/>
  <c r="C40" i="1"/>
  <c r="E39" i="1"/>
  <c r="D39" i="1"/>
  <c r="C39" i="1"/>
  <c r="E38" i="1"/>
  <c r="D38" i="1"/>
  <c r="C38" i="1"/>
  <c r="E37" i="1"/>
  <c r="D37" i="1"/>
  <c r="C37" i="1"/>
  <c r="E21" i="1"/>
  <c r="D21" i="1"/>
  <c r="C21" i="1"/>
  <c r="E20" i="1"/>
  <c r="D20" i="1"/>
  <c r="C20" i="1"/>
  <c r="E19" i="1"/>
  <c r="D19" i="1"/>
  <c r="C19" i="1"/>
  <c r="E18" i="1"/>
  <c r="D18" i="1"/>
  <c r="C18" i="1"/>
  <c r="E17" i="1"/>
  <c r="D17" i="1"/>
  <c r="C17" i="1"/>
  <c r="E16" i="1"/>
  <c r="D16" i="1"/>
  <c r="C16" i="1"/>
  <c r="E11" i="1"/>
  <c r="D11" i="1"/>
  <c r="C11" i="1"/>
  <c r="E10" i="1"/>
  <c r="D10" i="1"/>
  <c r="C10" i="1"/>
  <c r="E9" i="1"/>
  <c r="D9" i="1"/>
  <c r="C9" i="1"/>
  <c r="E8" i="1"/>
  <c r="D8" i="1"/>
  <c r="C8" i="1"/>
  <c r="E7" i="1"/>
  <c r="D7" i="1"/>
  <c r="C7" i="1"/>
  <c r="E6" i="1"/>
  <c r="D6" i="1"/>
  <c r="C6" i="1"/>
  <c r="E28" i="1" l="1"/>
  <c r="E27" i="1"/>
  <c r="E31" i="1"/>
  <c r="E30" i="1"/>
  <c r="E29" i="1"/>
  <c r="E26" i="1" l="1"/>
  <c r="F83" i="1" l="1"/>
  <c r="E93" i="1"/>
  <c r="C93" i="1"/>
  <c r="C63" i="1"/>
  <c r="E114" i="1"/>
  <c r="E113" i="1"/>
  <c r="E112" i="1"/>
  <c r="E111" i="1"/>
  <c r="E110" i="1"/>
  <c r="E109" i="1"/>
  <c r="D114" i="1"/>
  <c r="D113" i="1"/>
  <c r="D112" i="1"/>
  <c r="D111" i="1"/>
  <c r="D110" i="1"/>
  <c r="D109" i="1"/>
  <c r="F52" i="1"/>
  <c r="C113" i="1"/>
  <c r="C112" i="1"/>
  <c r="C111" i="1"/>
  <c r="C110" i="1"/>
  <c r="C53" i="1"/>
  <c r="E104" i="1"/>
  <c r="E103" i="1"/>
  <c r="E102" i="1"/>
  <c r="E101" i="1"/>
  <c r="E100" i="1"/>
  <c r="E99" i="1"/>
  <c r="D104" i="1"/>
  <c r="D124" i="1" s="1"/>
  <c r="D103" i="1"/>
  <c r="D123" i="1" s="1"/>
  <c r="D102" i="1"/>
  <c r="D122" i="1" s="1"/>
  <c r="D101" i="1"/>
  <c r="D121" i="1" s="1"/>
  <c r="D100" i="1"/>
  <c r="D99" i="1"/>
  <c r="C104" i="1"/>
  <c r="C103" i="1"/>
  <c r="C102" i="1"/>
  <c r="C122" i="1" s="1"/>
  <c r="C101" i="1"/>
  <c r="C100" i="1"/>
  <c r="C99" i="1"/>
  <c r="D31" i="1"/>
  <c r="C31" i="1"/>
  <c r="E123" i="1" l="1"/>
  <c r="E122" i="1"/>
  <c r="E121" i="1"/>
  <c r="D120" i="1"/>
  <c r="E120" i="1"/>
  <c r="C120" i="1"/>
  <c r="E124" i="1"/>
  <c r="C121" i="1"/>
  <c r="C123" i="1"/>
  <c r="C74" i="1"/>
  <c r="F104" i="1"/>
  <c r="C105" i="1"/>
  <c r="D119" i="1"/>
  <c r="D105" i="1"/>
  <c r="E105" i="1"/>
  <c r="E119" i="1"/>
  <c r="D115" i="1"/>
  <c r="E115" i="1"/>
  <c r="C43" i="1"/>
  <c r="F62" i="1"/>
  <c r="C109" i="1"/>
  <c r="F73" i="1"/>
  <c r="F93" i="1" s="1"/>
  <c r="D93" i="1"/>
  <c r="C114" i="1"/>
  <c r="F114" i="1" s="1"/>
  <c r="E84" i="1"/>
  <c r="D84" i="1"/>
  <c r="C84" i="1"/>
  <c r="E74" i="1"/>
  <c r="D74" i="1"/>
  <c r="E63" i="1"/>
  <c r="D63" i="1"/>
  <c r="E53" i="1"/>
  <c r="D53" i="1"/>
  <c r="F42" i="1"/>
  <c r="E43" i="1"/>
  <c r="D43" i="1"/>
  <c r="E22" i="1"/>
  <c r="F21" i="1"/>
  <c r="D22" i="1"/>
  <c r="C22" i="1"/>
  <c r="F11" i="1"/>
  <c r="D125" i="1" l="1"/>
  <c r="E125" i="1"/>
  <c r="C115" i="1"/>
  <c r="C124" i="1"/>
  <c r="F124" i="1" s="1"/>
  <c r="F31" i="1"/>
  <c r="C119" i="1"/>
  <c r="C125" i="1" s="1"/>
  <c r="D12" i="1" l="1"/>
  <c r="C12" i="1"/>
  <c r="C13" i="1" s="1"/>
  <c r="E12" i="1"/>
  <c r="E53" i="2"/>
  <c r="E105" i="2" l="1"/>
  <c r="E42" i="3" l="1"/>
  <c r="E41" i="3"/>
  <c r="D42" i="3"/>
  <c r="C41" i="3" l="1"/>
  <c r="C42" i="3"/>
  <c r="F42" i="3" s="1"/>
  <c r="E62" i="3"/>
  <c r="E20" i="3"/>
  <c r="C63" i="3"/>
  <c r="C84" i="3"/>
  <c r="E21" i="3"/>
  <c r="E83" i="3"/>
  <c r="E63" i="3"/>
  <c r="E84" i="3"/>
  <c r="F76" i="3"/>
  <c r="F77" i="3"/>
  <c r="C62" i="3"/>
  <c r="C83" i="3"/>
  <c r="C20" i="3"/>
  <c r="D41" i="3"/>
  <c r="C21" i="3"/>
  <c r="D20" i="3"/>
  <c r="D62" i="3"/>
  <c r="D83" i="3"/>
  <c r="D21" i="3"/>
  <c r="D63" i="3"/>
  <c r="D84" i="3"/>
  <c r="F70" i="3"/>
  <c r="F69" i="3"/>
  <c r="F48" i="3"/>
  <c r="F56" i="4"/>
  <c r="F7" i="4"/>
  <c r="F62" i="4"/>
  <c r="F6" i="3"/>
  <c r="F7" i="3"/>
  <c r="F49" i="3"/>
  <c r="F34" i="4"/>
  <c r="F6" i="4"/>
  <c r="F35" i="4"/>
  <c r="F42" i="4"/>
  <c r="F55" i="4"/>
  <c r="F13" i="3"/>
  <c r="F35" i="3"/>
  <c r="F56" i="3"/>
  <c r="F27" i="4"/>
  <c r="F48" i="4"/>
  <c r="F69" i="4"/>
  <c r="F28" i="4"/>
  <c r="F49" i="4"/>
  <c r="F41" i="4"/>
  <c r="F63" i="4"/>
  <c r="F84" i="4"/>
  <c r="F13" i="4"/>
  <c r="F21" i="4"/>
  <c r="F27" i="3"/>
  <c r="F14" i="4"/>
  <c r="F55" i="3"/>
  <c r="F70" i="4"/>
  <c r="F28" i="3"/>
  <c r="F76" i="4"/>
  <c r="F20" i="4"/>
  <c r="F77" i="4"/>
  <c r="F14" i="3"/>
  <c r="F34" i="3"/>
  <c r="F83" i="4"/>
  <c r="F41" i="3" l="1"/>
  <c r="E121" i="2"/>
  <c r="E122" i="2"/>
  <c r="E123" i="2"/>
  <c r="E124" i="2"/>
  <c r="E119" i="2"/>
  <c r="F63" i="3"/>
  <c r="D122" i="2"/>
  <c r="C123" i="2"/>
  <c r="D123" i="2"/>
  <c r="D124" i="2"/>
  <c r="D119" i="2"/>
  <c r="C122" i="2"/>
  <c r="C124" i="2"/>
  <c r="C119" i="2"/>
  <c r="C120" i="2"/>
  <c r="D120" i="2"/>
  <c r="E120" i="2"/>
  <c r="C121" i="2"/>
  <c r="D121" i="2"/>
  <c r="F62" i="3"/>
  <c r="F84" i="3"/>
  <c r="D88" i="1"/>
  <c r="E88" i="1"/>
  <c r="E89" i="1"/>
  <c r="C91" i="1"/>
  <c r="F20" i="3"/>
  <c r="D89" i="1"/>
  <c r="E91" i="1"/>
  <c r="E92" i="1"/>
  <c r="C92" i="1"/>
  <c r="E90" i="1"/>
  <c r="C88" i="1"/>
  <c r="D90" i="1"/>
  <c r="C89" i="1"/>
  <c r="D91" i="1"/>
  <c r="C90" i="1"/>
  <c r="D92" i="1"/>
  <c r="F21" i="3"/>
  <c r="F83" i="3"/>
  <c r="F36" i="4"/>
  <c r="F36" i="3"/>
  <c r="F29" i="3"/>
  <c r="D53" i="2"/>
  <c r="C63" i="2"/>
  <c r="E63" i="2"/>
  <c r="C43" i="2"/>
  <c r="D74" i="2"/>
  <c r="C53" i="2"/>
  <c r="E43" i="2"/>
  <c r="C74" i="2"/>
  <c r="E74" i="2"/>
  <c r="D43" i="2"/>
  <c r="D63" i="2"/>
  <c r="C84" i="2"/>
  <c r="C94" i="2"/>
  <c r="E94" i="2"/>
  <c r="D84" i="2"/>
  <c r="E84" i="2"/>
  <c r="D94" i="2"/>
  <c r="F61" i="1"/>
  <c r="F60" i="1"/>
  <c r="F59" i="1"/>
  <c r="F58" i="1"/>
  <c r="F57" i="1"/>
  <c r="F51" i="1"/>
  <c r="F50" i="1"/>
  <c r="F49" i="1"/>
  <c r="F48" i="1"/>
  <c r="F47" i="1"/>
  <c r="F41" i="1"/>
  <c r="F40" i="1"/>
  <c r="F39" i="1"/>
  <c r="F38" i="1"/>
  <c r="F37" i="1"/>
  <c r="F82" i="1"/>
  <c r="F81" i="1"/>
  <c r="F80" i="1"/>
  <c r="F79" i="1"/>
  <c r="F78" i="1"/>
  <c r="F72" i="1"/>
  <c r="F71" i="1"/>
  <c r="F70" i="1"/>
  <c r="F69" i="1"/>
  <c r="F68" i="1"/>
  <c r="F103" i="1"/>
  <c r="F102" i="1"/>
  <c r="F101" i="1"/>
  <c r="F100" i="1"/>
  <c r="F99" i="1"/>
  <c r="F113" i="1"/>
  <c r="F112" i="1"/>
  <c r="F111" i="1"/>
  <c r="F110" i="1"/>
  <c r="F109" i="1"/>
  <c r="F115" i="1" l="1"/>
  <c r="F74" i="1"/>
  <c r="F43" i="1"/>
  <c r="F63" i="1"/>
  <c r="F105" i="1"/>
  <c r="F84" i="1"/>
  <c r="C94" i="1"/>
  <c r="E94" i="1"/>
  <c r="D94" i="1"/>
  <c r="F53" i="1"/>
  <c r="E115" i="2"/>
  <c r="E125" i="2"/>
  <c r="D105" i="2"/>
  <c r="C105" i="2"/>
  <c r="F122" i="1"/>
  <c r="C125" i="2"/>
  <c r="D125" i="2"/>
  <c r="F121" i="1"/>
  <c r="F120" i="1"/>
  <c r="F119" i="1"/>
  <c r="F123" i="1"/>
  <c r="F88" i="1"/>
  <c r="F89" i="1"/>
  <c r="F90" i="1"/>
  <c r="F91" i="1"/>
  <c r="F92" i="1"/>
  <c r="F125" i="1" l="1"/>
  <c r="F94" i="1"/>
  <c r="F23" i="7"/>
  <c r="F19" i="7"/>
  <c r="E12" i="2"/>
  <c r="E32" i="2"/>
  <c r="F7" i="2"/>
  <c r="F9" i="2"/>
  <c r="F11" i="2"/>
  <c r="E22" i="2"/>
  <c r="F10" i="2"/>
  <c r="C32" i="2"/>
  <c r="F6" i="2"/>
  <c r="C12" i="2"/>
  <c r="F8" i="2"/>
  <c r="C22" i="2"/>
  <c r="D12" i="2"/>
  <c r="D22" i="2"/>
  <c r="D32" i="2"/>
  <c r="F120" i="2"/>
  <c r="F121" i="2"/>
  <c r="F122" i="2"/>
  <c r="F123" i="2"/>
  <c r="F124" i="2"/>
  <c r="F119" i="2"/>
  <c r="F110" i="2"/>
  <c r="F111" i="2"/>
  <c r="F112" i="2"/>
  <c r="F113" i="2"/>
  <c r="F114" i="2"/>
  <c r="F100" i="2"/>
  <c r="F101" i="2"/>
  <c r="F102" i="2"/>
  <c r="F103" i="2"/>
  <c r="F104" i="2"/>
  <c r="F99" i="2"/>
  <c r="F89" i="2"/>
  <c r="F90" i="2"/>
  <c r="F91" i="2"/>
  <c r="F92" i="2"/>
  <c r="F93" i="2"/>
  <c r="F88" i="2"/>
  <c r="F79" i="2"/>
  <c r="F80" i="2"/>
  <c r="F81" i="2"/>
  <c r="F82" i="2"/>
  <c r="F83" i="2"/>
  <c r="F78" i="2"/>
  <c r="F69" i="2"/>
  <c r="F70" i="2"/>
  <c r="F71" i="2"/>
  <c r="F72" i="2"/>
  <c r="F73" i="2"/>
  <c r="F68" i="2"/>
  <c r="F58" i="2"/>
  <c r="F59" i="2"/>
  <c r="F60" i="2"/>
  <c r="F61" i="2"/>
  <c r="F62" i="2"/>
  <c r="F57" i="2"/>
  <c r="F48" i="2"/>
  <c r="F49" i="2"/>
  <c r="F50" i="2"/>
  <c r="F51" i="2"/>
  <c r="F52" i="2"/>
  <c r="F47" i="2"/>
  <c r="F38" i="2"/>
  <c r="F39" i="2"/>
  <c r="F40" i="2"/>
  <c r="F41" i="2"/>
  <c r="F42" i="2"/>
  <c r="F37" i="2"/>
  <c r="F27" i="2"/>
  <c r="F28" i="2"/>
  <c r="F29" i="2"/>
  <c r="F30" i="2"/>
  <c r="F31" i="2"/>
  <c r="F26" i="2"/>
  <c r="F17" i="2"/>
  <c r="F18" i="2"/>
  <c r="F19" i="2"/>
  <c r="F20" i="2"/>
  <c r="F21" i="2"/>
  <c r="F16" i="2"/>
  <c r="F27" i="7" l="1"/>
  <c r="F125" i="2"/>
  <c r="F32" i="2"/>
  <c r="F22" i="2"/>
  <c r="F12" i="2"/>
  <c r="F115" i="2"/>
  <c r="F94" i="2"/>
  <c r="F74" i="2"/>
  <c r="F105" i="2"/>
  <c r="F84" i="2"/>
  <c r="F63" i="2"/>
  <c r="F53" i="2"/>
  <c r="F43" i="2"/>
  <c r="C28" i="1" l="1"/>
  <c r="D28" i="1"/>
  <c r="C30" i="1"/>
  <c r="D26" i="1"/>
  <c r="D27" i="1"/>
  <c r="F17" i="1"/>
  <c r="F19" i="1"/>
  <c r="C27" i="1"/>
  <c r="F18" i="1"/>
  <c r="C29" i="1"/>
  <c r="D30" i="1"/>
  <c r="C26" i="1"/>
  <c r="F7" i="1"/>
  <c r="F6" i="1"/>
  <c r="F16" i="1"/>
  <c r="D29" i="1"/>
  <c r="F20" i="1"/>
  <c r="F10" i="1"/>
  <c r="F9" i="1"/>
  <c r="F8" i="1"/>
  <c r="F12" i="1" l="1"/>
  <c r="C32" i="1"/>
  <c r="E32" i="1"/>
  <c r="D32" i="1"/>
  <c r="F22" i="1"/>
  <c r="F27" i="1"/>
  <c r="F26" i="1"/>
  <c r="F30" i="1"/>
  <c r="F28" i="1"/>
  <c r="F29" i="1"/>
  <c r="F32" i="1" l="1"/>
  <c r="E85" i="4" l="1"/>
  <c r="D85" i="4"/>
  <c r="C85" i="4"/>
  <c r="E78" i="4"/>
  <c r="D78" i="4"/>
  <c r="C78" i="4"/>
  <c r="E71" i="4"/>
  <c r="D71" i="4"/>
  <c r="C71" i="4"/>
  <c r="E64" i="4"/>
  <c r="D64" i="4"/>
  <c r="C64" i="4"/>
  <c r="E57" i="4"/>
  <c r="E36" i="8" s="1"/>
  <c r="D57" i="4"/>
  <c r="D36" i="8" s="1"/>
  <c r="C57" i="4"/>
  <c r="C36" i="8" s="1"/>
  <c r="E50" i="4"/>
  <c r="D50" i="4"/>
  <c r="C50" i="4"/>
  <c r="E43" i="4"/>
  <c r="D43" i="4"/>
  <c r="C43" i="4"/>
  <c r="E36" i="4"/>
  <c r="E23" i="8" s="1"/>
  <c r="D36" i="4"/>
  <c r="D23" i="8" s="1"/>
  <c r="C36" i="4"/>
  <c r="C23" i="8" s="1"/>
  <c r="E29" i="4"/>
  <c r="D29" i="4"/>
  <c r="C29" i="4"/>
  <c r="E22" i="4"/>
  <c r="D22" i="4"/>
  <c r="C22" i="4"/>
  <c r="F22" i="4"/>
  <c r="E15" i="4"/>
  <c r="E10" i="8" s="1"/>
  <c r="D15" i="4"/>
  <c r="D10" i="8" s="1"/>
  <c r="C15" i="4"/>
  <c r="C10" i="8" s="1"/>
  <c r="E8" i="4"/>
  <c r="D8" i="4"/>
  <c r="C8" i="4"/>
  <c r="C49" i="8" l="1"/>
  <c r="D49" i="8"/>
  <c r="E49" i="8"/>
  <c r="E32" i="8"/>
  <c r="C19" i="8"/>
  <c r="C27" i="8" s="1"/>
  <c r="D19" i="8"/>
  <c r="C6" i="8"/>
  <c r="E19" i="8"/>
  <c r="E27" i="8" s="1"/>
  <c r="D6" i="8"/>
  <c r="C32" i="8"/>
  <c r="E6" i="8"/>
  <c r="D32" i="8"/>
  <c r="F78" i="4"/>
  <c r="F64" i="4"/>
  <c r="F50" i="4"/>
  <c r="F43" i="4"/>
  <c r="F8" i="4"/>
  <c r="F29" i="4"/>
  <c r="F71" i="4"/>
  <c r="F15" i="4"/>
  <c r="F57" i="4"/>
  <c r="E40" i="8" l="1"/>
  <c r="C14" i="8"/>
  <c r="E45" i="8"/>
  <c r="E53" i="8" s="1"/>
  <c r="D45" i="8"/>
  <c r="D53" i="8" s="1"/>
  <c r="C45" i="8"/>
  <c r="D27" i="8"/>
  <c r="F32" i="8"/>
  <c r="C40" i="8"/>
  <c r="D14" i="8"/>
  <c r="E14" i="8"/>
  <c r="D40" i="8"/>
  <c r="F85" i="4"/>
  <c r="E85" i="3"/>
  <c r="D85" i="3"/>
  <c r="C85" i="3"/>
  <c r="E78" i="3"/>
  <c r="D78" i="3"/>
  <c r="C78" i="3"/>
  <c r="E71" i="3"/>
  <c r="D71" i="3"/>
  <c r="C71" i="3"/>
  <c r="D64" i="3"/>
  <c r="E57" i="3"/>
  <c r="E36" i="7" s="1"/>
  <c r="D57" i="3"/>
  <c r="D36" i="7" s="1"/>
  <c r="C57" i="3"/>
  <c r="C36" i="7" s="1"/>
  <c r="D50" i="3"/>
  <c r="D32" i="7" s="1"/>
  <c r="E43" i="3"/>
  <c r="D43" i="3"/>
  <c r="C43" i="3"/>
  <c r="E36" i="3"/>
  <c r="D36" i="3"/>
  <c r="C36" i="3"/>
  <c r="E29" i="3"/>
  <c r="E19" i="7" s="1"/>
  <c r="D29" i="3"/>
  <c r="C29" i="3"/>
  <c r="D22" i="3"/>
  <c r="E15" i="3"/>
  <c r="E10" i="7" s="1"/>
  <c r="D15" i="3"/>
  <c r="C15" i="3"/>
  <c r="C10" i="7" s="1"/>
  <c r="E8" i="3"/>
  <c r="E6" i="7" s="1"/>
  <c r="D8" i="3"/>
  <c r="C8" i="3"/>
  <c r="C6" i="7" s="1"/>
  <c r="F45" i="8" l="1"/>
  <c r="C53" i="8"/>
  <c r="C23" i="7"/>
  <c r="C49" i="7" s="1"/>
  <c r="C49" i="9" s="1"/>
  <c r="E23" i="7"/>
  <c r="C19" i="7"/>
  <c r="E36" i="9"/>
  <c r="C10" i="9"/>
  <c r="E14" i="7"/>
  <c r="C36" i="9"/>
  <c r="D40" i="7"/>
  <c r="E6" i="9"/>
  <c r="E19" i="9"/>
  <c r="D32" i="9"/>
  <c r="C6" i="9"/>
  <c r="C14" i="7"/>
  <c r="F8" i="3"/>
  <c r="F71" i="3"/>
  <c r="F78" i="3"/>
  <c r="F57" i="3"/>
  <c r="F43" i="3"/>
  <c r="F15" i="3"/>
  <c r="C23" i="9" l="1"/>
  <c r="E23" i="9"/>
  <c r="E27" i="9" s="1"/>
  <c r="E49" i="7"/>
  <c r="E49" i="9" s="1"/>
  <c r="F36" i="7"/>
  <c r="E27" i="7"/>
  <c r="C19" i="9"/>
  <c r="C27" i="7"/>
  <c r="F85" i="3"/>
  <c r="D36" i="9"/>
  <c r="F36" i="9" s="1"/>
  <c r="C14" i="9"/>
  <c r="E10" i="9"/>
  <c r="E14" i="9" s="1"/>
  <c r="F10" i="8"/>
  <c r="F40" i="8"/>
  <c r="F23" i="8"/>
  <c r="F36" i="8"/>
  <c r="F19" i="8"/>
  <c r="F6" i="8"/>
  <c r="F49" i="8" l="1"/>
  <c r="F53" i="8" s="1"/>
  <c r="C27" i="9"/>
  <c r="D40" i="9"/>
  <c r="F14" i="8"/>
  <c r="F27" i="8"/>
  <c r="E50" i="3" l="1"/>
  <c r="E32" i="7" s="1"/>
  <c r="E45" i="7" l="1"/>
  <c r="E64" i="3"/>
  <c r="E53" i="7" l="1"/>
  <c r="E53" i="9" s="1"/>
  <c r="E45" i="9"/>
  <c r="E40" i="7"/>
  <c r="E32" i="9"/>
  <c r="C50" i="3"/>
  <c r="F50" i="3"/>
  <c r="F32" i="7" l="1"/>
  <c r="F40" i="7" s="1"/>
  <c r="C32" i="7"/>
  <c r="E40" i="9"/>
  <c r="F64" i="3"/>
  <c r="C64" i="3"/>
  <c r="C45" i="7" l="1"/>
  <c r="C45" i="9" s="1"/>
  <c r="C32" i="9"/>
  <c r="C40" i="7"/>
  <c r="C53" i="7" l="1"/>
  <c r="C53" i="9" s="1"/>
  <c r="C40" i="9"/>
  <c r="F32" i="9"/>
  <c r="F40" i="9" l="1"/>
  <c r="D23" i="7" l="1"/>
  <c r="D49" i="7" s="1"/>
  <c r="D19" i="7"/>
  <c r="D10" i="7"/>
  <c r="F10" i="7" s="1"/>
  <c r="D6" i="7"/>
  <c r="F6" i="7" s="1"/>
  <c r="F49" i="7" l="1"/>
  <c r="D49" i="9"/>
  <c r="D45" i="7"/>
  <c r="D53" i="7" s="1"/>
  <c r="D27" i="7"/>
  <c r="D19" i="9"/>
  <c r="D6" i="9"/>
  <c r="D14" i="7"/>
  <c r="F14" i="7" s="1"/>
  <c r="D10" i="9"/>
  <c r="D23" i="9"/>
  <c r="F45" i="7" l="1"/>
  <c r="D45" i="9"/>
  <c r="F45" i="9" s="1"/>
  <c r="F49" i="9"/>
  <c r="D53" i="9"/>
  <c r="F53" i="9" s="1"/>
  <c r="F53" i="7"/>
  <c r="F10" i="9"/>
  <c r="F23" i="9"/>
  <c r="D14" i="9"/>
  <c r="F14" i="9" s="1"/>
  <c r="F6" i="9"/>
  <c r="D27" i="9"/>
  <c r="F19" i="9"/>
  <c r="F27" i="9" l="1"/>
  <c r="E22" i="3"/>
  <c r="F22" i="3"/>
  <c r="C22" i="3"/>
</calcChain>
</file>

<file path=xl/sharedStrings.xml><?xml version="1.0" encoding="utf-8"?>
<sst xmlns="http://schemas.openxmlformats.org/spreadsheetml/2006/main" count="927" uniqueCount="88">
  <si>
    <t>Programma 01: Trasporto Ferroviario</t>
  </si>
  <si>
    <t>Programma 02: Trasporto Pubblico Locale</t>
  </si>
  <si>
    <t>Programma 03: Trasporto per vie d'acqua</t>
  </si>
  <si>
    <t>Programma 04: Altre modalità di trasporto</t>
  </si>
  <si>
    <t>Programma 05: Viabilità e infrastrutture stradali</t>
  </si>
  <si>
    <t>Italia Settentrionale</t>
  </si>
  <si>
    <t>Italia Centrale</t>
  </si>
  <si>
    <t>Italia Meridionale e Insulare</t>
  </si>
  <si>
    <t>Totale Italia</t>
  </si>
  <si>
    <t xml:space="preserve"> </t>
  </si>
  <si>
    <t>Totale Programmi</t>
  </si>
  <si>
    <t>d) Pagamenti in conto competenza per spese correnti  - Spese correnti dirette (tutti i macroaggregati diversi da 04)</t>
  </si>
  <si>
    <t xml:space="preserve">l)Totale pagamenti in conto competenza + in conto residui per spese correnti - Spese correnti dirette </t>
  </si>
  <si>
    <t xml:space="preserve">a) Impegni per spese correnti - Spese correnti dirette (tutti i macroaggregati diversi da 04)  </t>
  </si>
  <si>
    <t xml:space="preserve">b) Impegni per spese correnti  - Contributi e trasferimenti correnti (Macro-aggregato 04 - Trasferimenti correnti) </t>
  </si>
  <si>
    <t xml:space="preserve">g) Pagamenti in conto residui per spese correnti - Spese correnti dirette (tutti i macroaggregati diversi da 04) </t>
  </si>
  <si>
    <t xml:space="preserve">h) Pagamenti in conto residui per spese correnti - Contributi e trasferimenti correnti (Macro-aggregato 04 - Trasferimenti correnti) </t>
  </si>
  <si>
    <t>e) Pagamenti in conto competenza per spese correnti - Contributi e trasferimenti correnti (Macro-aggregato 04 - Trasferimenti correnti)</t>
  </si>
  <si>
    <t xml:space="preserve">m) Totale pagamenti in conto competenza + in conto residui per spese correnti - Contributi e trasferimenti correnti (Macro-aggregato 04 - Trasferimenti correnti) </t>
  </si>
  <si>
    <t xml:space="preserve">Titolo II - Spese in Conto Capitale  - Codice Missione 10 - Trasporti e diritto alla mobilità - </t>
  </si>
  <si>
    <t>g) Pagamenti in conto residui per spese in conto capitale - Spese in conto capitale dirette (tutti i macroaggregati diversi da 04)</t>
  </si>
  <si>
    <t>l) Totale pagamenti (in conto competenza + in conto residui) per spese in conto capitale - Spese in conto capitale dirette (tutti i macroaggregati diversi da 04)</t>
  </si>
  <si>
    <t>Programma 02: Interventi per la disabilità</t>
  </si>
  <si>
    <t>Programma 03: Interventi per gli anziani</t>
  </si>
  <si>
    <t>g) Pagamenti in conto residui per spese correnti - Spese correnti dirette (tutti i macroaggregati diversi da 04)</t>
  </si>
  <si>
    <t>l)Totale pagamenti in conto competenza + in conto residui per spese correnti - Spese correnti dirette (tutti i macroaggregati diversi da 04)</t>
  </si>
  <si>
    <t>a) Impegni per spese in conto capitale - Spese in conto capitale dirette (tutti i macroaggregati diversi da 04)</t>
  </si>
  <si>
    <t>d) Pagamenti in conto competenza per spese in conto capitale - Spese in conto capitale dirette (tutti i macroaggregati diversi da 04)</t>
  </si>
  <si>
    <t>e) Pagamenti in conto competenza per spese in conto capitale - Contributi e trasferimenti in conto capitale (Macro-aggregato 04 - Trasferimenti in conto capitale)</t>
  </si>
  <si>
    <t>b) Impegni per spese in conto capitale - Contributi e trasferimenti in conto capitale (Macro-aggregato 04 - Trasferimenti in conto capitale)</t>
  </si>
  <si>
    <t>h) Pagamenti in conto residui per spese in conto capitale - Contributi e trasferimenti in conto capitale (Macro-aggregato 04 - Trasferimenti in conto capitale)</t>
  </si>
  <si>
    <t>m) Totale pagamenti (in conto competenza + in conto residui) per spese in conto capitale - Contributi e trasferimenti in conto capitale (Macro-aggregato 04 - Trasferimenti in conto capitale)</t>
  </si>
  <si>
    <t>a) Impegni per spese correnti  - Spese correnti dirette (tutti i macroaggregati diversi da 04)</t>
  </si>
  <si>
    <t>b) Impegni per spese correnti  - Contributi e trasferimenti correnti (Macro-aggregato 04 - Trasferimenti correnti)</t>
  </si>
  <si>
    <t>e) Pagamenti in conto competenza per spese correnti  - Contributi e trasferimenti correnti (Macro-aggregato 04 - Trasferimenti correnti)</t>
  </si>
  <si>
    <t>g) Pagamenti in conto residui per spese correnti  - Spese correnti dirette (tutti i macroaggregati diversi da 04)</t>
  </si>
  <si>
    <t>h) Pagamenti in conto residui per spese correnti  - Contributi e trasferimenti correnti (Macro-aggregato 04 - Trasferimenti correnti)</t>
  </si>
  <si>
    <t>l) Totale pagamenti in conto competenza + in conto residui per spese correnti  - Spese correnti dirette (tutti i macroaggregati diversi da 04)</t>
  </si>
  <si>
    <t>m) Totale pagamenti in conto competenza + in conto residui per spese correnti  - Contributi e trasferimenti correnti (Macro-aggregato 04 - Trasferimenti correnti)</t>
  </si>
  <si>
    <t xml:space="preserve">Titolo I - Spese correnti -  Codice Missione 10 - Trasporti e diritto alla mobilità </t>
  </si>
  <si>
    <t>a) Impegni per spese correnti + spese in  conto capitale - dirette in conto capitale (tutti i macroaggregati diversi da 04)</t>
  </si>
  <si>
    <t>b) Impegni per spese correnti + spese  in conto capitale - Contributi e trasferimenti in conto capitale (Macro-aggregato 04 - Trasferimenti in conto capitale)</t>
  </si>
  <si>
    <t>d) Pagamenti in conto competenza per spese correnti + spese in conto capitale - Spese correnti + spese in conto capitale dirette (tutti i macroaggregati diversi da 04)</t>
  </si>
  <si>
    <t>e) Pagamenti in conto competenza per spese correnti + spese in conto capitale - Contributi e trasf. in conto capitale + spese correnti cont. E tras. (Macro-aggregato 04 )</t>
  </si>
  <si>
    <t>g) Pagamenti in conto residui per spese correnti + spese in conto capitale - Spese in conto capitale dirette (tutti i macroaggregati diversi da 04)+ Spese correnti</t>
  </si>
  <si>
    <t>h) Pagamenti in conto residui per spese correnti + spese in conto capitale - Contributi e trasferimenti in conto capitale (Macro-aggregato 04 )+ Spese correnti</t>
  </si>
  <si>
    <t>l) Totale pagamenti (in conto competenza + in conto residui) per spese correnti + spese in conto capitale - Spese in conto capitale dirette (tutti i macroaggregati diversi da 04)+ Totale Spese correnti</t>
  </si>
  <si>
    <t>m) Totale pagamenti (in conto competenza + in conto residui) per spese correnti + spese in conto capitale - Contributi e trasferimenti in conto capitale (Macro-aggregato 04 ) + Totale spese correnti</t>
  </si>
  <si>
    <r>
      <rPr>
        <b/>
        <i/>
        <sz val="10"/>
        <rFont val="timesoman"/>
      </rPr>
      <t>f) (d+e)</t>
    </r>
    <r>
      <rPr>
        <i/>
        <sz val="10"/>
        <rFont val="timesoman"/>
      </rPr>
      <t xml:space="preserve"> Pagamenti in conto competenza per spese correnti -Totale spese correnti  </t>
    </r>
  </si>
  <si>
    <r>
      <rPr>
        <b/>
        <i/>
        <sz val="11"/>
        <rFont val="Times New Roman"/>
        <family val="1"/>
      </rPr>
      <t>c) (a+b)</t>
    </r>
    <r>
      <rPr>
        <i/>
        <sz val="11"/>
        <rFont val="Times New Roman"/>
        <family val="1"/>
      </rPr>
      <t xml:space="preserve"> Impegni per spese in conto capitale - Totale spese in conto capitale</t>
    </r>
  </si>
  <si>
    <r>
      <rPr>
        <b/>
        <i/>
        <sz val="11"/>
        <rFont val="Times New Roman"/>
        <family val="1"/>
      </rPr>
      <t xml:space="preserve">f) (d+e) </t>
    </r>
    <r>
      <rPr>
        <i/>
        <sz val="11"/>
        <rFont val="Times New Roman"/>
        <family val="1"/>
      </rPr>
      <t>Pagamenti in conto competenza per spese in conto capitale  - Totale spese in conto capitale</t>
    </r>
  </si>
  <si>
    <r>
      <rPr>
        <b/>
        <i/>
        <sz val="11"/>
        <rFont val="Times New Roman"/>
        <family val="1"/>
      </rPr>
      <t xml:space="preserve">i) (g+h) </t>
    </r>
    <r>
      <rPr>
        <i/>
        <sz val="11"/>
        <rFont val="Times New Roman"/>
        <family val="1"/>
      </rPr>
      <t>Pagamenti in conto residui per spese in conto capitale - Totale spese in conto capitale</t>
    </r>
  </si>
  <si>
    <r>
      <rPr>
        <b/>
        <i/>
        <sz val="11"/>
        <rFont val="Times New Roman"/>
        <family val="1"/>
      </rPr>
      <t>n) (l+m)</t>
    </r>
    <r>
      <rPr>
        <i/>
        <sz val="11"/>
        <rFont val="Times New Roman"/>
        <family val="1"/>
      </rPr>
      <t xml:space="preserve"> Totale pagamenti (in conto competenza + in conto residui) per spese in conto capitale  - Totale spese in conto capitale</t>
    </r>
  </si>
  <si>
    <r>
      <rPr>
        <b/>
        <i/>
        <sz val="11"/>
        <rFont val="Times New Roman"/>
        <family val="1"/>
      </rPr>
      <t>c) (a+b)</t>
    </r>
    <r>
      <rPr>
        <i/>
        <sz val="11"/>
        <rFont val="Times New Roman"/>
        <family val="1"/>
      </rPr>
      <t xml:space="preserve"> Impegni per spese correnti  - Totale spese correnti</t>
    </r>
  </si>
  <si>
    <r>
      <rPr>
        <b/>
        <i/>
        <sz val="11"/>
        <rFont val="Times New Roman"/>
        <family val="1"/>
      </rPr>
      <t>f) (d+e)</t>
    </r>
    <r>
      <rPr>
        <i/>
        <sz val="11"/>
        <rFont val="Times New Roman"/>
        <family val="1"/>
      </rPr>
      <t xml:space="preserve"> Pagamenti in conto competenza per spese correnti  - Totale spese correnti</t>
    </r>
  </si>
  <si>
    <r>
      <rPr>
        <b/>
        <i/>
        <sz val="11"/>
        <rFont val="Times New Roman"/>
        <family val="1"/>
      </rPr>
      <t>i) (g+h)</t>
    </r>
    <r>
      <rPr>
        <i/>
        <sz val="11"/>
        <rFont val="Times New Roman"/>
        <family val="1"/>
      </rPr>
      <t xml:space="preserve"> Pagamenti in conto residui per spese correnti  - Totale spese correnti</t>
    </r>
  </si>
  <si>
    <r>
      <rPr>
        <b/>
        <i/>
        <sz val="11"/>
        <rFont val="Times New Roman"/>
        <family val="1"/>
      </rPr>
      <t xml:space="preserve">n) (l+m) </t>
    </r>
    <r>
      <rPr>
        <i/>
        <sz val="11"/>
        <rFont val="Times New Roman"/>
        <family val="1"/>
      </rPr>
      <t>Totale pagamenti in conto competenza + in conto residui per spese correnti  - Totale spese correnti</t>
    </r>
  </si>
  <si>
    <r>
      <rPr>
        <b/>
        <i/>
        <sz val="11"/>
        <rFont val="Times New Roman"/>
        <family val="1"/>
      </rPr>
      <t>f) (d+e)</t>
    </r>
    <r>
      <rPr>
        <i/>
        <sz val="11"/>
        <rFont val="Times New Roman"/>
        <family val="1"/>
      </rPr>
      <t xml:space="preserve"> Pagamenti in conto competenza per spese in conto capitale  - Totale spese in conto capitale</t>
    </r>
  </si>
  <si>
    <r>
      <rPr>
        <b/>
        <i/>
        <sz val="11"/>
        <rFont val="Times New Roman"/>
        <family val="1"/>
      </rPr>
      <t>i) (g+h)</t>
    </r>
    <r>
      <rPr>
        <i/>
        <sz val="11"/>
        <rFont val="Times New Roman"/>
        <family val="1"/>
      </rPr>
      <t xml:space="preserve"> Pagamenti in conto residui per spese in conto capitale - Totale spese in conto capitale</t>
    </r>
  </si>
  <si>
    <r>
      <rPr>
        <b/>
        <i/>
        <sz val="10"/>
        <rFont val="timesoman"/>
      </rPr>
      <t xml:space="preserve">c) (a+b) </t>
    </r>
    <r>
      <rPr>
        <i/>
        <sz val="10"/>
        <rFont val="timesoman"/>
      </rPr>
      <t xml:space="preserve">Impegni per spese correnti - Totale spese correnti </t>
    </r>
  </si>
  <si>
    <r>
      <rPr>
        <b/>
        <i/>
        <sz val="10"/>
        <rFont val="timesoman"/>
      </rPr>
      <t xml:space="preserve">i) (g+h) </t>
    </r>
    <r>
      <rPr>
        <i/>
        <sz val="10"/>
        <rFont val="timesoman"/>
      </rPr>
      <t xml:space="preserve">Pagamenti in conto residui per spese correnti - Totale spese correnti  </t>
    </r>
  </si>
  <si>
    <r>
      <rPr>
        <b/>
        <i/>
        <sz val="10"/>
        <rFont val="timesoman"/>
      </rPr>
      <t xml:space="preserve">n) (l+m) </t>
    </r>
    <r>
      <rPr>
        <i/>
        <sz val="10"/>
        <rFont val="timesoman"/>
      </rPr>
      <t xml:space="preserve">Totale pagamenti in conto competenza + in conto residui per spese correnti Totale spese correnti </t>
    </r>
  </si>
  <si>
    <r>
      <rPr>
        <b/>
        <i/>
        <sz val="11"/>
        <rFont val="Times New Roman"/>
        <family val="1"/>
      </rPr>
      <t>c) (a+b)</t>
    </r>
    <r>
      <rPr>
        <i/>
        <sz val="11"/>
        <rFont val="Times New Roman"/>
        <family val="1"/>
      </rPr>
      <t xml:space="preserve"> Impegni per spese correnti + spese in conto capitale - Totale spese correnti + spese in conto capitale</t>
    </r>
  </si>
  <si>
    <r>
      <rPr>
        <b/>
        <i/>
        <sz val="11"/>
        <rFont val="Times New Roman"/>
        <family val="1"/>
      </rPr>
      <t>f) (d+e)</t>
    </r>
    <r>
      <rPr>
        <i/>
        <sz val="11"/>
        <rFont val="Times New Roman"/>
        <family val="1"/>
      </rPr>
      <t xml:space="preserve"> Pagamenti in conto competenza per spese correnti + spese in conto capitale  - Totale spese in conto capitale + spese correnti</t>
    </r>
  </si>
  <si>
    <r>
      <rPr>
        <b/>
        <i/>
        <sz val="11"/>
        <rFont val="Times New Roman"/>
        <family val="1"/>
      </rPr>
      <t>i) (g+h)</t>
    </r>
    <r>
      <rPr>
        <i/>
        <sz val="11"/>
        <rFont val="Times New Roman"/>
        <family val="1"/>
      </rPr>
      <t xml:space="preserve"> Pagamenti in conto residui per spese correnti + spese in conto capitale - Totale spese in conto capitale + Totale Spese correnti</t>
    </r>
  </si>
  <si>
    <r>
      <rPr>
        <b/>
        <i/>
        <sz val="11"/>
        <rFont val="Times New Roman"/>
        <family val="1"/>
      </rPr>
      <t xml:space="preserve">n) (l+m) </t>
    </r>
    <r>
      <rPr>
        <i/>
        <sz val="11"/>
        <rFont val="Times New Roman"/>
        <family val="1"/>
      </rPr>
      <t>Totale pagamenti (in conto competenza + in conto residui) per spese correnti + spese in conto capitale  - Totale spese in conto capitale + Totale Spese correnti</t>
    </r>
  </si>
  <si>
    <t>Programma 06: Politica regionale diritto alla mobilità</t>
  </si>
  <si>
    <t>Programma 02: Interventi per la disabilità*</t>
  </si>
  <si>
    <t>(*) Contributi 20% ad Aziende Sanitarie locali per l'adattamentodi veicoli destinati al trasporto di persone con disabilità e per la modifica degli strumenti di guida</t>
  </si>
  <si>
    <t>(*) Contributi in favore dei comuni ed altre amministrazioni locali n.a.c. per eliminazione delle barriere architettoniche</t>
  </si>
  <si>
    <t>Titolo I - Spese correnti -  Codice Missione 12 - Intervernti per disabilità e anziani</t>
  </si>
  <si>
    <t>Titolo II - Spese in Conto Capitale -  Codice Missione 12 - Intervernti per disabilità e anziani</t>
  </si>
  <si>
    <t xml:space="preserve">Titolo I - Spese correnti -  Miss. 10 - 12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</si>
  <si>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Ttolo I - Spese Correnti + Titolo II - Spese in Conto Capitale  - Miss. 10 - 12</t>
  </si>
  <si>
    <t xml:space="preserve">c) (a+b) Impegni per spese correnti - Totale spese correnti </t>
  </si>
  <si>
    <t xml:space="preserve">f) (d+e) Pagamenti in conto competenza per spese correnti -Totale spese correnti  </t>
  </si>
  <si>
    <t xml:space="preserve">i) (g+h) Pagamenti in conto residui per spese correnti - Totale spese correnti  </t>
  </si>
  <si>
    <t xml:space="preserve">n) (l+m) Totale pagamenti in conto competenza + in conto residui per spese correnti - Totale spese correnti </t>
  </si>
  <si>
    <t xml:space="preserve">Missione 10 - Trasporti e diritto alla mobilità </t>
  </si>
  <si>
    <t>Tab. I.2.1A - Spese e contributi correnti delle Regioni e delle Provincie Autonome nel settore dei trasporti distinti per Ripartizione Geografica e Programmi -Anno 2021</t>
  </si>
  <si>
    <t>Tab. I.2.2A - Spese e contributi in conto capitale delle Regioni e delle Provincie Autonome nel settore dei trasporti distinti per Ripartizione Geografica e Programmi -Anno 2021</t>
  </si>
  <si>
    <t xml:space="preserve">Missione 12 - Diritti sociali, politiche sociali e famiglia </t>
  </si>
  <si>
    <t>Tab. I.2.3A - Spese e contributi correnti delle Regioni e delle Provincie Autonome nel settore dei trasporti distinti per Ripartizione Geografica e Programmi -Anno 2021</t>
  </si>
  <si>
    <t>Tab. I.2.4A - Spese e contributi in conto capitale delle Regioni e delle Provincie Autonome nel settore dei trasporti distinti per Ripartizione Geografica e Programmi -Anno 2021</t>
  </si>
  <si>
    <t>Tab. I.2.5A - Totale spese e contributi correnti delle Regioni e delle Province Autonome nel settore dei trasporti distinti per Ripartizione Geografica e Programmi - Anno 2021</t>
  </si>
  <si>
    <t>Tab. I.2.6A - Totale spese e contributi in conto capitale delle Regioni e delle Province Autonome nel settore dei trasporti distinti per Ripartizione Geografica e Programmi - Anno 2021</t>
  </si>
  <si>
    <t>Tab. I.2.7A - Totale spese e contributi correnti ed in conto capitale delle Regioni e delle Province Autonome nel settore dei trasporti distinti per Ripartizione Geografica e Programmi - Anno 2021</t>
  </si>
  <si>
    <t xml:space="preserve">Titolo II - Spese in conto capitale -  Miss. 10 - 12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</si>
</sst>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-* #,##0.00_-;\-* #,##0.00_-;_-* &quot;-&quot;??_-;_-@_-"/>
    <numFmt numFmtId="164" formatCode="&quot;€&quot;\ #,##0.00"/>
    <numFmt numFmtId="165" formatCode="_-* #,##0.0_-;\-* #,##0.0_-;_-* &quot;-&quot;??_-;_-@_-"/>
    <numFmt numFmtId="166" formatCode="_-* #,##0.0_-;\-* #,##0.0_-;_-* &quot;-&quot;?_-;_-@_-"/>
    <numFmt numFmtId="167" formatCode="_-* #,##0.00_-;\-* #,##0.00_-;_-* &quot;-&quot;?_-;_-@_-"/>
    <numFmt numFmtId="168" formatCode="#,##0.00\ &quot;€&quot;"/>
  </numFmts>
  <fonts count="23">
    <font>
      <sz val="11"/>
      <color theme="1"/>
      <name val="Calibri"/>
      <family val="2"/>
      <scheme val="minor"/>
    </font>
    <font>
      <sz val="10"/>
      <name val="Times New Roman"/>
      <family val="1"/>
    </font>
    <font>
      <b/>
      <sz val="11"/>
      <name val="Times New Roman"/>
      <family val="1"/>
    </font>
    <font>
      <sz val="11"/>
      <name val="Times New Roman"/>
      <family val="1"/>
    </font>
    <font>
      <b/>
      <sz val="12"/>
      <name val="Times New Roman"/>
      <family val="1"/>
    </font>
    <font>
      <sz val="9"/>
      <name val="Times New Roman"/>
      <family val="1"/>
    </font>
    <font>
      <b/>
      <sz val="11"/>
      <name val="timesoman"/>
    </font>
    <font>
      <sz val="11"/>
      <name val="timesoman"/>
    </font>
    <font>
      <i/>
      <sz val="10"/>
      <name val="timesoman"/>
    </font>
    <font>
      <b/>
      <sz val="10"/>
      <name val="timesoman"/>
    </font>
    <font>
      <b/>
      <sz val="12"/>
      <name val="timesoman"/>
    </font>
    <font>
      <sz val="10"/>
      <name val="timesoman"/>
    </font>
    <font>
      <sz val="9"/>
      <name val="timesoman"/>
    </font>
    <font>
      <i/>
      <sz val="9"/>
      <name val="timesoman"/>
    </font>
    <font>
      <i/>
      <sz val="11"/>
      <name val="Times New Roman"/>
      <family val="1"/>
    </font>
    <font>
      <b/>
      <sz val="12"/>
      <color rgb="FF00B050"/>
      <name val="timesoman"/>
    </font>
    <font>
      <sz val="11"/>
      <color rgb="FF00B050"/>
      <name val="Times New Roman"/>
      <family val="1"/>
    </font>
    <font>
      <b/>
      <i/>
      <sz val="10"/>
      <name val="timesoman"/>
    </font>
    <font>
      <b/>
      <i/>
      <sz val="11"/>
      <name val="Times New Roman"/>
      <family val="1"/>
    </font>
    <font>
      <sz val="11"/>
      <color theme="1"/>
      <name val="Calibri"/>
      <family val="2"/>
      <scheme val="minor"/>
    </font>
    <font>
      <i/>
      <sz val="11"/>
      <name val="timesoman"/>
    </font>
    <font>
      <sz val="12"/>
      <name val="Times New Roman"/>
      <family val="1"/>
    </font>
    <font>
      <sz val="12"/>
      <name val="timesoman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43" fontId="19" fillId="0" borderId="0" applyFont="0" applyFill="0" applyBorder="0" applyAlignment="0" applyProtection="0"/>
  </cellStyleXfs>
  <cellXfs count="110">
    <xf numFmtId="0" fontId="0" fillId="0" borderId="0" xfId="0"/>
    <xf numFmtId="0" fontId="1" fillId="0" borderId="2" xfId="0" applyFont="1" applyBorder="1" applyAlignment="1">
      <alignment vertical="center" wrapText="1"/>
    </xf>
    <xf numFmtId="0" fontId="3" fillId="0" borderId="0" xfId="0" applyFont="1" applyAlignment="1">
      <alignment vertical="center"/>
    </xf>
    <xf numFmtId="0" fontId="4" fillId="0" borderId="3" xfId="0" applyFont="1" applyBorder="1" applyAlignment="1">
      <alignment horizontal="center" vertical="center" wrapText="1"/>
    </xf>
    <xf numFmtId="164" fontId="4" fillId="0" borderId="3" xfId="0" applyNumberFormat="1" applyFont="1" applyBorder="1" applyAlignment="1">
      <alignment vertical="center"/>
    </xf>
    <xf numFmtId="0" fontId="4" fillId="0" borderId="5" xfId="0" applyFont="1" applyBorder="1" applyAlignment="1">
      <alignment horizontal="center" vertical="center"/>
    </xf>
    <xf numFmtId="164" fontId="4" fillId="0" borderId="6" xfId="0" applyNumberFormat="1" applyFont="1" applyBorder="1" applyAlignment="1">
      <alignment vertical="center"/>
    </xf>
    <xf numFmtId="164" fontId="3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0" fontId="9" fillId="0" borderId="1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1" fillId="0" borderId="2" xfId="0" applyFont="1" applyBorder="1" applyAlignment="1">
      <alignment vertical="center" wrapText="1"/>
    </xf>
    <xf numFmtId="164" fontId="10" fillId="0" borderId="3" xfId="0" applyNumberFormat="1" applyFont="1" applyBorder="1" applyAlignment="1">
      <alignment vertical="center"/>
    </xf>
    <xf numFmtId="0" fontId="10" fillId="0" borderId="5" xfId="0" applyFont="1" applyBorder="1" applyAlignment="1">
      <alignment horizontal="center" vertical="center"/>
    </xf>
    <xf numFmtId="164" fontId="10" fillId="0" borderId="6" xfId="0" applyNumberFormat="1" applyFont="1" applyBorder="1" applyAlignment="1">
      <alignment vertical="center"/>
    </xf>
    <xf numFmtId="0" fontId="8" fillId="0" borderId="4" xfId="0" applyFont="1" applyBorder="1" applyAlignment="1">
      <alignment horizontal="left" vertical="center"/>
    </xf>
    <xf numFmtId="0" fontId="8" fillId="0" borderId="4" xfId="0" applyFont="1" applyBorder="1" applyAlignment="1">
      <alignment vertical="center"/>
    </xf>
    <xf numFmtId="0" fontId="3" fillId="0" borderId="0" xfId="0" applyFont="1"/>
    <xf numFmtId="164" fontId="4" fillId="0" borderId="3" xfId="0" applyNumberFormat="1" applyFont="1" applyBorder="1"/>
    <xf numFmtId="164" fontId="3" fillId="0" borderId="0" xfId="0" applyNumberFormat="1" applyFont="1"/>
    <xf numFmtId="0" fontId="5" fillId="0" borderId="0" xfId="0" applyFont="1"/>
    <xf numFmtId="0" fontId="4" fillId="0" borderId="1" xfId="0" applyFont="1" applyBorder="1" applyAlignment="1">
      <alignment horizontal="center" vertical="center" wrapText="1"/>
    </xf>
    <xf numFmtId="164" fontId="14" fillId="0" borderId="4" xfId="0" applyNumberFormat="1" applyFont="1" applyBorder="1" applyAlignment="1">
      <alignment vertical="center"/>
    </xf>
    <xf numFmtId="164" fontId="3" fillId="0" borderId="4" xfId="0" applyNumberFormat="1" applyFont="1" applyBorder="1" applyAlignment="1">
      <alignment vertical="center"/>
    </xf>
    <xf numFmtId="0" fontId="4" fillId="0" borderId="0" xfId="0" applyFont="1" applyAlignment="1">
      <alignment horizontal="center" vertical="center"/>
    </xf>
    <xf numFmtId="164" fontId="4" fillId="0" borderId="0" xfId="0" applyNumberFormat="1" applyFont="1"/>
    <xf numFmtId="0" fontId="10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vertical="center"/>
    </xf>
    <xf numFmtId="164" fontId="8" fillId="0" borderId="4" xfId="0" applyNumberFormat="1" applyFont="1" applyBorder="1" applyAlignment="1">
      <alignment vertical="center"/>
    </xf>
    <xf numFmtId="0" fontId="7" fillId="0" borderId="8" xfId="0" applyFont="1" applyBorder="1" applyAlignment="1">
      <alignment vertical="center"/>
    </xf>
    <xf numFmtId="164" fontId="7" fillId="0" borderId="0" xfId="0" applyNumberFormat="1" applyFont="1" applyAlignment="1">
      <alignment vertical="center"/>
    </xf>
    <xf numFmtId="0" fontId="3" fillId="0" borderId="8" xfId="0" applyFont="1" applyBorder="1" applyAlignment="1">
      <alignment vertical="center"/>
    </xf>
    <xf numFmtId="0" fontId="12" fillId="0" borderId="0" xfId="0" applyFont="1" applyAlignment="1">
      <alignment vertical="center" wrapText="1"/>
    </xf>
    <xf numFmtId="0" fontId="5" fillId="0" borderId="8" xfId="0" applyFont="1" applyBorder="1" applyAlignment="1">
      <alignment vertical="center" wrapText="1"/>
    </xf>
    <xf numFmtId="0" fontId="5" fillId="0" borderId="0" xfId="0" applyFont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164" fontId="7" fillId="0" borderId="8" xfId="0" applyNumberFormat="1" applyFont="1" applyBorder="1" applyAlignment="1">
      <alignment vertical="center"/>
    </xf>
    <xf numFmtId="164" fontId="2" fillId="0" borderId="0" xfId="0" applyNumberFormat="1" applyFont="1"/>
    <xf numFmtId="164" fontId="2" fillId="0" borderId="8" xfId="0" applyNumberFormat="1" applyFont="1" applyBorder="1" applyAlignment="1">
      <alignment vertical="center"/>
    </xf>
    <xf numFmtId="164" fontId="2" fillId="0" borderId="0" xfId="0" applyNumberFormat="1" applyFont="1" applyAlignment="1">
      <alignment vertical="center"/>
    </xf>
    <xf numFmtId="165" fontId="7" fillId="0" borderId="0" xfId="1" applyNumberFormat="1" applyFont="1" applyAlignment="1">
      <alignment vertical="center"/>
    </xf>
    <xf numFmtId="165" fontId="7" fillId="0" borderId="0" xfId="0" applyNumberFormat="1" applyFont="1" applyAlignment="1">
      <alignment vertical="center"/>
    </xf>
    <xf numFmtId="165" fontId="15" fillId="0" borderId="8" xfId="1" applyNumberFormat="1" applyFont="1" applyBorder="1" applyAlignment="1">
      <alignment vertical="center"/>
    </xf>
    <xf numFmtId="165" fontId="3" fillId="0" borderId="0" xfId="1" applyNumberFormat="1" applyFont="1" applyAlignment="1">
      <alignment vertical="center"/>
    </xf>
    <xf numFmtId="0" fontId="5" fillId="0" borderId="0" xfId="0" applyFont="1" applyAlignment="1">
      <alignment horizontal="left" vertical="center" wrapText="1"/>
    </xf>
    <xf numFmtId="166" fontId="3" fillId="0" borderId="0" xfId="0" applyNumberFormat="1" applyFont="1" applyAlignment="1">
      <alignment vertical="center"/>
    </xf>
    <xf numFmtId="0" fontId="20" fillId="0" borderId="4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13" fillId="0" borderId="0" xfId="0" applyFont="1" applyAlignment="1">
      <alignment vertical="center" wrapText="1"/>
    </xf>
    <xf numFmtId="164" fontId="5" fillId="0" borderId="0" xfId="0" applyNumberFormat="1" applyFont="1" applyAlignment="1">
      <alignment vertical="center"/>
    </xf>
    <xf numFmtId="43" fontId="7" fillId="0" borderId="0" xfId="1" applyFont="1" applyAlignment="1">
      <alignment vertical="center"/>
    </xf>
    <xf numFmtId="167" fontId="3" fillId="0" borderId="0" xfId="0" applyNumberFormat="1" applyFont="1" applyAlignment="1">
      <alignment vertical="center"/>
    </xf>
    <xf numFmtId="43" fontId="3" fillId="0" borderId="8" xfId="1" applyFont="1" applyBorder="1" applyAlignment="1">
      <alignment vertical="center"/>
    </xf>
    <xf numFmtId="164" fontId="22" fillId="0" borderId="3" xfId="0" applyNumberFormat="1" applyFont="1" applyBorder="1" applyAlignment="1">
      <alignment vertical="center"/>
    </xf>
    <xf numFmtId="164" fontId="6" fillId="0" borderId="0" xfId="0" applyNumberFormat="1" applyFont="1" applyAlignment="1">
      <alignment vertical="center"/>
    </xf>
    <xf numFmtId="0" fontId="22" fillId="0" borderId="5" xfId="0" applyFont="1" applyBorder="1" applyAlignment="1">
      <alignment horizontal="center" vertical="center"/>
    </xf>
    <xf numFmtId="164" fontId="22" fillId="0" borderId="6" xfId="0" applyNumberFormat="1" applyFont="1" applyBorder="1" applyAlignment="1">
      <alignment vertical="center"/>
    </xf>
    <xf numFmtId="164" fontId="10" fillId="0" borderId="7" xfId="0" applyNumberFormat="1" applyFont="1" applyBorder="1" applyAlignment="1">
      <alignment vertical="center"/>
    </xf>
    <xf numFmtId="164" fontId="21" fillId="0" borderId="3" xfId="0" applyNumberFormat="1" applyFont="1" applyBorder="1" applyAlignment="1">
      <alignment vertical="center"/>
    </xf>
    <xf numFmtId="164" fontId="21" fillId="0" borderId="11" xfId="0" applyNumberFormat="1" applyFont="1" applyBorder="1" applyAlignment="1">
      <alignment vertical="center"/>
    </xf>
    <xf numFmtId="164" fontId="4" fillId="0" borderId="7" xfId="0" applyNumberFormat="1" applyFont="1" applyBorder="1" applyAlignment="1">
      <alignment vertical="center"/>
    </xf>
    <xf numFmtId="164" fontId="4" fillId="0" borderId="7" xfId="0" applyNumberFormat="1" applyFont="1" applyBorder="1"/>
    <xf numFmtId="164" fontId="4" fillId="0" borderId="6" xfId="0" applyNumberFormat="1" applyFont="1" applyBorder="1"/>
    <xf numFmtId="164" fontId="21" fillId="0" borderId="3" xfId="0" applyNumberFormat="1" applyFont="1" applyBorder="1"/>
    <xf numFmtId="43" fontId="10" fillId="0" borderId="8" xfId="1" applyFont="1" applyBorder="1" applyAlignment="1">
      <alignment vertical="center"/>
    </xf>
    <xf numFmtId="164" fontId="21" fillId="0" borderId="6" xfId="0" applyNumberFormat="1" applyFont="1" applyBorder="1" applyAlignment="1">
      <alignment vertical="center"/>
    </xf>
    <xf numFmtId="164" fontId="21" fillId="0" borderId="9" xfId="0" applyNumberFormat="1" applyFont="1" applyBorder="1" applyAlignment="1">
      <alignment vertical="center"/>
    </xf>
    <xf numFmtId="0" fontId="4" fillId="0" borderId="12" xfId="0" applyFont="1" applyBorder="1" applyAlignment="1">
      <alignment horizontal="center" vertical="center"/>
    </xf>
    <xf numFmtId="164" fontId="4" fillId="0" borderId="13" xfId="0" applyNumberFormat="1" applyFont="1" applyBorder="1" applyAlignment="1">
      <alignment vertical="center"/>
    </xf>
    <xf numFmtId="164" fontId="4" fillId="0" borderId="5" xfId="0" applyNumberFormat="1" applyFont="1" applyBorder="1" applyAlignment="1">
      <alignment vertical="center"/>
    </xf>
    <xf numFmtId="164" fontId="6" fillId="0" borderId="14" xfId="0" applyNumberFormat="1" applyFont="1" applyBorder="1" applyAlignment="1">
      <alignment vertical="center"/>
    </xf>
    <xf numFmtId="164" fontId="7" fillId="0" borderId="0" xfId="1" applyNumberFormat="1" applyFont="1" applyAlignment="1">
      <alignment vertical="center"/>
    </xf>
    <xf numFmtId="164" fontId="21" fillId="0" borderId="10" xfId="0" applyNumberFormat="1" applyFont="1" applyBorder="1" applyAlignment="1">
      <alignment vertical="center"/>
    </xf>
    <xf numFmtId="164" fontId="3" fillId="0" borderId="0" xfId="1" applyNumberFormat="1" applyFont="1" applyAlignment="1">
      <alignment vertical="center"/>
    </xf>
    <xf numFmtId="164" fontId="5" fillId="0" borderId="0" xfId="1" applyNumberFormat="1" applyFont="1" applyAlignment="1">
      <alignment vertical="center"/>
    </xf>
    <xf numFmtId="164" fontId="22" fillId="0" borderId="11" xfId="0" applyNumberFormat="1" applyFont="1" applyBorder="1" applyAlignment="1">
      <alignment vertical="center"/>
    </xf>
    <xf numFmtId="164" fontId="10" fillId="0" borderId="11" xfId="0" applyNumberFormat="1" applyFont="1" applyBorder="1" applyAlignment="1">
      <alignment vertical="center"/>
    </xf>
    <xf numFmtId="2" fontId="3" fillId="0" borderId="0" xfId="0" applyNumberFormat="1" applyFont="1"/>
    <xf numFmtId="168" fontId="3" fillId="0" borderId="0" xfId="0" applyNumberFormat="1" applyFont="1"/>
    <xf numFmtId="164" fontId="10" fillId="0" borderId="8" xfId="1" applyNumberFormat="1" applyFont="1" applyBorder="1" applyAlignment="1">
      <alignment vertical="center"/>
    </xf>
    <xf numFmtId="164" fontId="10" fillId="2" borderId="6" xfId="0" applyNumberFormat="1" applyFont="1" applyFill="1" applyBorder="1" applyAlignment="1">
      <alignment vertical="center"/>
    </xf>
    <xf numFmtId="164" fontId="10" fillId="2" borderId="3" xfId="0" applyNumberFormat="1" applyFont="1" applyFill="1" applyBorder="1" applyAlignment="1">
      <alignment vertical="center"/>
    </xf>
    <xf numFmtId="164" fontId="4" fillId="2" borderId="6" xfId="0" applyNumberFormat="1" applyFont="1" applyFill="1" applyBorder="1" applyAlignment="1">
      <alignment vertical="center"/>
    </xf>
    <xf numFmtId="164" fontId="4" fillId="2" borderId="3" xfId="0" applyNumberFormat="1" applyFont="1" applyFill="1" applyBorder="1" applyAlignment="1">
      <alignment vertical="center"/>
    </xf>
    <xf numFmtId="164" fontId="4" fillId="2" borderId="7" xfId="0" applyNumberFormat="1" applyFont="1" applyFill="1" applyBorder="1"/>
    <xf numFmtId="43" fontId="7" fillId="2" borderId="0" xfId="1" applyFont="1" applyFill="1" applyAlignment="1">
      <alignment vertical="center"/>
    </xf>
    <xf numFmtId="164" fontId="10" fillId="2" borderId="7" xfId="0" applyNumberFormat="1" applyFont="1" applyFill="1" applyBorder="1" applyAlignment="1">
      <alignment vertical="center"/>
    </xf>
    <xf numFmtId="164" fontId="7" fillId="2" borderId="0" xfId="0" applyNumberFormat="1" applyFont="1" applyFill="1" applyAlignment="1">
      <alignment vertical="center"/>
    </xf>
    <xf numFmtId="43" fontId="3" fillId="2" borderId="0" xfId="1" applyFont="1" applyFill="1" applyAlignment="1">
      <alignment vertical="center"/>
    </xf>
    <xf numFmtId="164" fontId="3" fillId="2" borderId="0" xfId="0" applyNumberFormat="1" applyFont="1" applyFill="1" applyAlignment="1">
      <alignment vertical="center"/>
    </xf>
    <xf numFmtId="164" fontId="4" fillId="2" borderId="7" xfId="0" applyNumberFormat="1" applyFont="1" applyFill="1" applyBorder="1" applyAlignment="1">
      <alignment vertical="center"/>
    </xf>
    <xf numFmtId="43" fontId="3" fillId="2" borderId="0" xfId="0" applyNumberFormat="1" applyFont="1" applyFill="1" applyAlignment="1">
      <alignment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0" fillId="0" borderId="4" xfId="0" applyFont="1" applyBorder="1" applyAlignment="1">
      <alignment horizontal="left" vertical="center"/>
    </xf>
    <xf numFmtId="0" fontId="8" fillId="0" borderId="4" xfId="0" applyFont="1" applyBorder="1" applyAlignment="1">
      <alignment horizontal="left" vertical="center"/>
    </xf>
    <xf numFmtId="0" fontId="7" fillId="0" borderId="0" xfId="0" applyFont="1" applyAlignment="1">
      <alignment horizontal="center" vertical="center"/>
    </xf>
    <xf numFmtId="164" fontId="14" fillId="0" borderId="4" xfId="0" applyNumberFormat="1" applyFont="1" applyBorder="1" applyAlignment="1">
      <alignment horizontal="left" vertical="center"/>
    </xf>
    <xf numFmtId="164" fontId="14" fillId="0" borderId="4" xfId="0" applyNumberFormat="1" applyFont="1" applyBorder="1" applyAlignment="1">
      <alignment horizontal="left" vertical="center" wrapText="1"/>
    </xf>
    <xf numFmtId="164" fontId="3" fillId="0" borderId="0" xfId="0" applyNumberFormat="1" applyFont="1" applyAlignment="1">
      <alignment horizontal="center" vertical="center"/>
    </xf>
    <xf numFmtId="164" fontId="3" fillId="0" borderId="4" xfId="0" applyNumberFormat="1" applyFont="1" applyBorder="1" applyAlignment="1">
      <alignment horizontal="left" vertical="center"/>
    </xf>
    <xf numFmtId="0" fontId="1" fillId="0" borderId="8" xfId="0" applyFont="1" applyBorder="1" applyAlignment="1">
      <alignment horizontal="left" vertical="center" wrapText="1"/>
    </xf>
    <xf numFmtId="0" fontId="14" fillId="0" borderId="0" xfId="0" applyFont="1" applyAlignment="1">
      <alignment horizontal="left"/>
    </xf>
    <xf numFmtId="0" fontId="14" fillId="0" borderId="4" xfId="0" applyFont="1" applyBorder="1" applyAlignment="1">
      <alignment horizontal="left"/>
    </xf>
    <xf numFmtId="0" fontId="2" fillId="0" borderId="0" xfId="0" applyFont="1" applyAlignment="1">
      <alignment horizontal="center"/>
    </xf>
    <xf numFmtId="0" fontId="14" fillId="0" borderId="4" xfId="0" applyFont="1" applyBorder="1" applyAlignment="1">
      <alignment horizontal="left" wrapText="1"/>
    </xf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164" fontId="3" fillId="0" borderId="4" xfId="0" applyNumberFormat="1" applyFont="1" applyBorder="1" applyAlignment="1">
      <alignment horizontal="left" vertical="center" wrapText="1"/>
    </xf>
  </cellXfs>
  <cellStyles count="2">
    <cellStyle name="Migliaia" xfId="1" builtinId="3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33</xdr:row>
      <xdr:rowOff>0</xdr:rowOff>
    </xdr:from>
    <xdr:to>
      <xdr:col>6</xdr:col>
      <xdr:colOff>0</xdr:colOff>
      <xdr:row>33</xdr:row>
      <xdr:rowOff>76200</xdr:rowOff>
    </xdr:to>
    <xdr:sp macro="" textlink="">
      <xdr:nvSpPr>
        <xdr:cNvPr id="2" name="Freccia bidirezionale orizzontal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600075" y="7820025"/>
          <a:ext cx="10363200" cy="76200"/>
        </a:xfrm>
        <a:prstGeom prst="leftRightArrow">
          <a:avLst/>
        </a:prstGeom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  <xdr:twoCellAnchor>
    <xdr:from>
      <xdr:col>1</xdr:col>
      <xdr:colOff>0</xdr:colOff>
      <xdr:row>64</xdr:row>
      <xdr:rowOff>0</xdr:rowOff>
    </xdr:from>
    <xdr:to>
      <xdr:col>5</xdr:col>
      <xdr:colOff>2038350</xdr:colOff>
      <xdr:row>64</xdr:row>
      <xdr:rowOff>76200</xdr:rowOff>
    </xdr:to>
    <xdr:sp macro="" textlink="">
      <xdr:nvSpPr>
        <xdr:cNvPr id="3" name="Freccia bidirezionale orizzontal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590550" y="14963775"/>
          <a:ext cx="10363200" cy="76200"/>
        </a:xfrm>
        <a:prstGeom prst="leftRightArrow">
          <a:avLst/>
        </a:prstGeom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it-IT" sz="1100"/>
            <a:t> </a:t>
          </a:r>
        </a:p>
      </xdr:txBody>
    </xdr:sp>
    <xdr:clientData/>
  </xdr:twoCellAnchor>
  <xdr:twoCellAnchor>
    <xdr:from>
      <xdr:col>1</xdr:col>
      <xdr:colOff>0</xdr:colOff>
      <xdr:row>95</xdr:row>
      <xdr:rowOff>0</xdr:rowOff>
    </xdr:from>
    <xdr:to>
      <xdr:col>5</xdr:col>
      <xdr:colOff>2038350</xdr:colOff>
      <xdr:row>95</xdr:row>
      <xdr:rowOff>76200</xdr:rowOff>
    </xdr:to>
    <xdr:sp macro="" textlink="">
      <xdr:nvSpPr>
        <xdr:cNvPr id="4" name="Freccia bidirezionale orizzontale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590550" y="22107525"/>
          <a:ext cx="10363200" cy="76200"/>
        </a:xfrm>
        <a:prstGeom prst="leftRightArrow">
          <a:avLst/>
        </a:prstGeom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581025</xdr:colOff>
      <xdr:row>32</xdr:row>
      <xdr:rowOff>180975</xdr:rowOff>
    </xdr:from>
    <xdr:to>
      <xdr:col>6</xdr:col>
      <xdr:colOff>0</xdr:colOff>
      <xdr:row>33</xdr:row>
      <xdr:rowOff>66675</xdr:rowOff>
    </xdr:to>
    <xdr:sp macro="" textlink="">
      <xdr:nvSpPr>
        <xdr:cNvPr id="2" name="Freccia bidirezionale orizzontal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581025" y="7972425"/>
          <a:ext cx="8915400" cy="76200"/>
        </a:xfrm>
        <a:prstGeom prst="leftRightArrow">
          <a:avLst/>
        </a:prstGeom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  <xdr:twoCellAnchor>
    <xdr:from>
      <xdr:col>1</xdr:col>
      <xdr:colOff>0</xdr:colOff>
      <xdr:row>63</xdr:row>
      <xdr:rowOff>171450</xdr:rowOff>
    </xdr:from>
    <xdr:to>
      <xdr:col>6</xdr:col>
      <xdr:colOff>0</xdr:colOff>
      <xdr:row>64</xdr:row>
      <xdr:rowOff>57150</xdr:rowOff>
    </xdr:to>
    <xdr:sp macro="" textlink="">
      <xdr:nvSpPr>
        <xdr:cNvPr id="3" name="Freccia bidirezionale orizzontal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590550" y="15687675"/>
          <a:ext cx="8905875" cy="76200"/>
        </a:xfrm>
        <a:prstGeom prst="leftRightArrow">
          <a:avLst/>
        </a:prstGeom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  <xdr:twoCellAnchor>
    <xdr:from>
      <xdr:col>1</xdr:col>
      <xdr:colOff>0</xdr:colOff>
      <xdr:row>95</xdr:row>
      <xdr:rowOff>0</xdr:rowOff>
    </xdr:from>
    <xdr:to>
      <xdr:col>6</xdr:col>
      <xdr:colOff>0</xdr:colOff>
      <xdr:row>95</xdr:row>
      <xdr:rowOff>76200</xdr:rowOff>
    </xdr:to>
    <xdr:sp macro="" textlink="">
      <xdr:nvSpPr>
        <xdr:cNvPr id="4" name="Freccia bidirezionale orizzontale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/>
      </xdr:nvSpPr>
      <xdr:spPr>
        <a:xfrm>
          <a:off x="590550" y="23498175"/>
          <a:ext cx="8905875" cy="76200"/>
        </a:xfrm>
        <a:prstGeom prst="leftRightArrow">
          <a:avLst/>
        </a:prstGeom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23</xdr:row>
      <xdr:rowOff>66675</xdr:rowOff>
    </xdr:from>
    <xdr:to>
      <xdr:col>5</xdr:col>
      <xdr:colOff>1981200</xdr:colOff>
      <xdr:row>23</xdr:row>
      <xdr:rowOff>133350</xdr:rowOff>
    </xdr:to>
    <xdr:sp macro="" textlink="">
      <xdr:nvSpPr>
        <xdr:cNvPr id="2" name="Freccia bidirezionale orizzontal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/>
      </xdr:nvSpPr>
      <xdr:spPr>
        <a:xfrm>
          <a:off x="571500" y="5381625"/>
          <a:ext cx="10239375" cy="66675"/>
        </a:xfrm>
        <a:prstGeom prst="leftRightArrow">
          <a:avLst/>
        </a:prstGeom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  <xdr:twoCellAnchor>
    <xdr:from>
      <xdr:col>0</xdr:col>
      <xdr:colOff>581025</xdr:colOff>
      <xdr:row>44</xdr:row>
      <xdr:rowOff>104775</xdr:rowOff>
    </xdr:from>
    <xdr:to>
      <xdr:col>5</xdr:col>
      <xdr:colOff>2028825</xdr:colOff>
      <xdr:row>44</xdr:row>
      <xdr:rowOff>180975</xdr:rowOff>
    </xdr:to>
    <xdr:sp macro="" textlink="">
      <xdr:nvSpPr>
        <xdr:cNvPr id="3" name="Freccia bidirezionale orizzontale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/>
      </xdr:nvSpPr>
      <xdr:spPr>
        <a:xfrm>
          <a:off x="581025" y="10229850"/>
          <a:ext cx="10277475" cy="76200"/>
        </a:xfrm>
        <a:prstGeom prst="leftRightArrow">
          <a:avLst/>
        </a:prstGeom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  <xdr:twoCellAnchor>
    <xdr:from>
      <xdr:col>0</xdr:col>
      <xdr:colOff>581025</xdr:colOff>
      <xdr:row>65</xdr:row>
      <xdr:rowOff>85724</xdr:rowOff>
    </xdr:from>
    <xdr:to>
      <xdr:col>5</xdr:col>
      <xdr:colOff>1990725</xdr:colOff>
      <xdr:row>65</xdr:row>
      <xdr:rowOff>190499</xdr:rowOff>
    </xdr:to>
    <xdr:sp macro="" textlink="">
      <xdr:nvSpPr>
        <xdr:cNvPr id="4" name="Freccia bidirezionale orizzontale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/>
      </xdr:nvSpPr>
      <xdr:spPr>
        <a:xfrm>
          <a:off x="581025" y="15020924"/>
          <a:ext cx="10239375" cy="104775"/>
        </a:xfrm>
        <a:prstGeom prst="leftRightArrow">
          <a:avLst/>
        </a:prstGeom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23</xdr:row>
      <xdr:rowOff>66675</xdr:rowOff>
    </xdr:from>
    <xdr:to>
      <xdr:col>5</xdr:col>
      <xdr:colOff>2038350</xdr:colOff>
      <xdr:row>23</xdr:row>
      <xdr:rowOff>142875</xdr:rowOff>
    </xdr:to>
    <xdr:sp macro="" textlink="">
      <xdr:nvSpPr>
        <xdr:cNvPr id="3" name="Freccia bidirezionale orizzontale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SpPr/>
      </xdr:nvSpPr>
      <xdr:spPr>
        <a:xfrm>
          <a:off x="590550" y="5438775"/>
          <a:ext cx="10763250" cy="76200"/>
        </a:xfrm>
        <a:prstGeom prst="leftRightArrow">
          <a:avLst/>
        </a:prstGeom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  <xdr:twoCellAnchor>
    <xdr:from>
      <xdr:col>1</xdr:col>
      <xdr:colOff>9525</xdr:colOff>
      <xdr:row>44</xdr:row>
      <xdr:rowOff>57150</xdr:rowOff>
    </xdr:from>
    <xdr:to>
      <xdr:col>6</xdr:col>
      <xdr:colOff>0</xdr:colOff>
      <xdr:row>44</xdr:row>
      <xdr:rowOff>133350</xdr:rowOff>
    </xdr:to>
    <xdr:sp macro="" textlink="">
      <xdr:nvSpPr>
        <xdr:cNvPr id="4" name="Freccia bidirezionale orizzontale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SpPr/>
      </xdr:nvSpPr>
      <xdr:spPr>
        <a:xfrm>
          <a:off x="600075" y="10239375"/>
          <a:ext cx="10763250" cy="76200"/>
        </a:xfrm>
        <a:prstGeom prst="leftRightArrow">
          <a:avLst/>
        </a:prstGeom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  <xdr:twoCellAnchor>
    <xdr:from>
      <xdr:col>1</xdr:col>
      <xdr:colOff>0</xdr:colOff>
      <xdr:row>65</xdr:row>
      <xdr:rowOff>47625</xdr:rowOff>
    </xdr:from>
    <xdr:to>
      <xdr:col>5</xdr:col>
      <xdr:colOff>2038350</xdr:colOff>
      <xdr:row>65</xdr:row>
      <xdr:rowOff>123825</xdr:rowOff>
    </xdr:to>
    <xdr:sp macro="" textlink="">
      <xdr:nvSpPr>
        <xdr:cNvPr id="5" name="Freccia bidirezionale orizzontale 4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SpPr/>
      </xdr:nvSpPr>
      <xdr:spPr>
        <a:xfrm>
          <a:off x="590550" y="15039975"/>
          <a:ext cx="10763250" cy="76200"/>
        </a:xfrm>
        <a:prstGeom prst="leftRightArrow">
          <a:avLst/>
        </a:prstGeom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581025</xdr:colOff>
      <xdr:row>14</xdr:row>
      <xdr:rowOff>180975</xdr:rowOff>
    </xdr:from>
    <xdr:to>
      <xdr:col>5</xdr:col>
      <xdr:colOff>2028825</xdr:colOff>
      <xdr:row>15</xdr:row>
      <xdr:rowOff>47625</xdr:rowOff>
    </xdr:to>
    <xdr:sp macro="" textlink="">
      <xdr:nvSpPr>
        <xdr:cNvPr id="2" name="Freccia bidirezionale orizzontale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/>
      </xdr:nvSpPr>
      <xdr:spPr>
        <a:xfrm>
          <a:off x="581025" y="4514850"/>
          <a:ext cx="10363200" cy="57150"/>
        </a:xfrm>
        <a:prstGeom prst="leftRightArrow">
          <a:avLst/>
        </a:prstGeom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  <xdr:twoCellAnchor>
    <xdr:from>
      <xdr:col>0</xdr:col>
      <xdr:colOff>571500</xdr:colOff>
      <xdr:row>28</xdr:row>
      <xdr:rowOff>19050</xdr:rowOff>
    </xdr:from>
    <xdr:to>
      <xdr:col>5</xdr:col>
      <xdr:colOff>2019300</xdr:colOff>
      <xdr:row>28</xdr:row>
      <xdr:rowOff>66675</xdr:rowOff>
    </xdr:to>
    <xdr:sp macro="" textlink="">
      <xdr:nvSpPr>
        <xdr:cNvPr id="3" name="Freccia bidirezionale orizzontale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SpPr/>
      </xdr:nvSpPr>
      <xdr:spPr>
        <a:xfrm>
          <a:off x="571500" y="8172450"/>
          <a:ext cx="10363200" cy="47625"/>
        </a:xfrm>
        <a:prstGeom prst="leftRightArrow">
          <a:avLst/>
        </a:prstGeom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  <xdr:twoCellAnchor>
    <xdr:from>
      <xdr:col>0</xdr:col>
      <xdr:colOff>581025</xdr:colOff>
      <xdr:row>41</xdr:row>
      <xdr:rowOff>0</xdr:rowOff>
    </xdr:from>
    <xdr:to>
      <xdr:col>5</xdr:col>
      <xdr:colOff>2028825</xdr:colOff>
      <xdr:row>41</xdr:row>
      <xdr:rowOff>38100</xdr:rowOff>
    </xdr:to>
    <xdr:sp macro="" textlink="">
      <xdr:nvSpPr>
        <xdr:cNvPr id="4" name="Freccia bidirezionale orizzontale 3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SpPr/>
      </xdr:nvSpPr>
      <xdr:spPr>
        <a:xfrm>
          <a:off x="581025" y="11715750"/>
          <a:ext cx="10363200" cy="38100"/>
        </a:xfrm>
        <a:prstGeom prst="leftRightArrow">
          <a:avLst/>
        </a:prstGeom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581025</xdr:colOff>
      <xdr:row>14</xdr:row>
      <xdr:rowOff>180975</xdr:rowOff>
    </xdr:from>
    <xdr:to>
      <xdr:col>6</xdr:col>
      <xdr:colOff>0</xdr:colOff>
      <xdr:row>15</xdr:row>
      <xdr:rowOff>57150</xdr:rowOff>
    </xdr:to>
    <xdr:sp macro="" textlink="">
      <xdr:nvSpPr>
        <xdr:cNvPr id="2" name="Freccia bidirezionale orizzontale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SpPr/>
      </xdr:nvSpPr>
      <xdr:spPr>
        <a:xfrm>
          <a:off x="581025" y="4391025"/>
          <a:ext cx="8915400" cy="66675"/>
        </a:xfrm>
        <a:prstGeom prst="leftRightArrow">
          <a:avLst/>
        </a:prstGeom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  <xdr:twoCellAnchor>
    <xdr:from>
      <xdr:col>0</xdr:col>
      <xdr:colOff>571500</xdr:colOff>
      <xdr:row>28</xdr:row>
      <xdr:rowOff>28575</xdr:rowOff>
    </xdr:from>
    <xdr:to>
      <xdr:col>6</xdr:col>
      <xdr:colOff>0</xdr:colOff>
      <xdr:row>28</xdr:row>
      <xdr:rowOff>95250</xdr:rowOff>
    </xdr:to>
    <xdr:sp macro="" textlink="">
      <xdr:nvSpPr>
        <xdr:cNvPr id="3" name="Freccia bidirezionale orizzontale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SpPr/>
      </xdr:nvSpPr>
      <xdr:spPr>
        <a:xfrm>
          <a:off x="571500" y="8467725"/>
          <a:ext cx="8924925" cy="66675"/>
        </a:xfrm>
        <a:prstGeom prst="leftRightArrow">
          <a:avLst/>
        </a:prstGeom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  <xdr:twoCellAnchor>
    <xdr:from>
      <xdr:col>0</xdr:col>
      <xdr:colOff>571500</xdr:colOff>
      <xdr:row>40</xdr:row>
      <xdr:rowOff>161925</xdr:rowOff>
    </xdr:from>
    <xdr:to>
      <xdr:col>6</xdr:col>
      <xdr:colOff>0</xdr:colOff>
      <xdr:row>41</xdr:row>
      <xdr:rowOff>9525</xdr:rowOff>
    </xdr:to>
    <xdr:sp macro="" textlink="">
      <xdr:nvSpPr>
        <xdr:cNvPr id="4" name="Freccia bidirezionale orizzontale 3"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SpPr/>
      </xdr:nvSpPr>
      <xdr:spPr>
        <a:xfrm>
          <a:off x="571500" y="12468225"/>
          <a:ext cx="8924925" cy="38100"/>
        </a:xfrm>
        <a:prstGeom prst="leftRightArrow">
          <a:avLst/>
        </a:prstGeom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</xdr:colOff>
      <xdr:row>41</xdr:row>
      <xdr:rowOff>19050</xdr:rowOff>
    </xdr:from>
    <xdr:to>
      <xdr:col>5</xdr:col>
      <xdr:colOff>2047874</xdr:colOff>
      <xdr:row>41</xdr:row>
      <xdr:rowOff>66675</xdr:rowOff>
    </xdr:to>
    <xdr:sp macro="" textlink="">
      <xdr:nvSpPr>
        <xdr:cNvPr id="2" name="Freccia bidirezionale orizzontale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SpPr/>
      </xdr:nvSpPr>
      <xdr:spPr>
        <a:xfrm>
          <a:off x="609599" y="11182350"/>
          <a:ext cx="10620375" cy="47625"/>
        </a:xfrm>
        <a:prstGeom prst="leftRightArrow">
          <a:avLst/>
        </a:prstGeom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  <xdr:twoCellAnchor>
    <xdr:from>
      <xdr:col>0</xdr:col>
      <xdr:colOff>590549</xdr:colOff>
      <xdr:row>28</xdr:row>
      <xdr:rowOff>9525</xdr:rowOff>
    </xdr:from>
    <xdr:to>
      <xdr:col>5</xdr:col>
      <xdr:colOff>1990724</xdr:colOff>
      <xdr:row>28</xdr:row>
      <xdr:rowOff>57150</xdr:rowOff>
    </xdr:to>
    <xdr:sp macro="" textlink="">
      <xdr:nvSpPr>
        <xdr:cNvPr id="3" name="Freccia bidirezionale orizzontale 2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SpPr/>
      </xdr:nvSpPr>
      <xdr:spPr>
        <a:xfrm>
          <a:off x="590549" y="7648575"/>
          <a:ext cx="10582275" cy="47625"/>
        </a:xfrm>
        <a:prstGeom prst="leftRightArrow">
          <a:avLst/>
        </a:prstGeom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  <xdr:twoCellAnchor>
    <xdr:from>
      <xdr:col>0</xdr:col>
      <xdr:colOff>561974</xdr:colOff>
      <xdr:row>15</xdr:row>
      <xdr:rowOff>19050</xdr:rowOff>
    </xdr:from>
    <xdr:to>
      <xdr:col>5</xdr:col>
      <xdr:colOff>1962149</xdr:colOff>
      <xdr:row>15</xdr:row>
      <xdr:rowOff>64769</xdr:rowOff>
    </xdr:to>
    <xdr:sp macro="" textlink="">
      <xdr:nvSpPr>
        <xdr:cNvPr id="4" name="Freccia bidirezionale orizzontale 3">
          <a:extLst>
            <a:ext uri="{FF2B5EF4-FFF2-40B4-BE49-F238E27FC236}">
              <a16:creationId xmlns:a16="http://schemas.microsoft.com/office/drawing/2014/main" id="{00000000-0008-0000-0600-000004000000}"/>
            </a:ext>
          </a:extLst>
        </xdr:cNvPr>
        <xdr:cNvSpPr/>
      </xdr:nvSpPr>
      <xdr:spPr>
        <a:xfrm>
          <a:off x="561974" y="4133850"/>
          <a:ext cx="10582275" cy="45719"/>
        </a:xfrm>
        <a:prstGeom prst="leftRightArrow">
          <a:avLst/>
        </a:prstGeom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er%20Riccardo/spese%20regioni%202021-2022/File%20Regioni%20New/File%20Regioni%20Tabellone%20Generale%202021/Spese%20delle%20Regioni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od1_Missione 10 spese correnti"/>
      <sheetName val="Mod_1Miss_10 spese in conto cap"/>
      <sheetName val="Mod1_Mis.12 spese correnti"/>
      <sheetName val="Mod_1 Mis.12 spese in conto cap"/>
      <sheetName val="Mod2_estesa stradale"/>
    </sheetNames>
    <sheetDataSet>
      <sheetData sheetId="0">
        <row r="15">
          <cell r="B15">
            <v>749038610.5999999</v>
          </cell>
          <cell r="C15">
            <v>146282802.42000002</v>
          </cell>
          <cell r="D15">
            <v>602065317.74999988</v>
          </cell>
          <cell r="E15">
            <v>3967391.12</v>
          </cell>
          <cell r="F15">
            <v>172407683.56</v>
          </cell>
          <cell r="G15">
            <v>5078291.16</v>
          </cell>
          <cell r="J15">
            <v>751613461.46000004</v>
          </cell>
          <cell r="K15">
            <v>2313822104.2799997</v>
          </cell>
          <cell r="L15">
            <v>20269457.09</v>
          </cell>
          <cell r="M15">
            <v>1004092.28</v>
          </cell>
          <cell r="N15">
            <v>32142258.450000003</v>
          </cell>
          <cell r="O15">
            <v>0</v>
          </cell>
          <cell r="Z15">
            <v>650170399.24999988</v>
          </cell>
          <cell r="AA15">
            <v>124755677.66000007</v>
          </cell>
          <cell r="AB15">
            <v>1080387.5699999998</v>
          </cell>
          <cell r="AC15">
            <v>3390288.77</v>
          </cell>
          <cell r="AD15">
            <v>149918729.45999998</v>
          </cell>
          <cell r="AE15">
            <v>4961224.6899999995</v>
          </cell>
          <cell r="AH15">
            <v>410964965.53999996</v>
          </cell>
          <cell r="AI15">
            <v>1786617482.96</v>
          </cell>
          <cell r="AJ15">
            <v>18755631.649999999</v>
          </cell>
          <cell r="AK15">
            <v>127364.1</v>
          </cell>
          <cell r="AL15">
            <v>30406143.539999999</v>
          </cell>
          <cell r="AM15">
            <v>0</v>
          </cell>
          <cell r="AP15">
            <v>1061135364.7899997</v>
          </cell>
          <cell r="AQ15">
            <v>1911373160.6200001</v>
          </cell>
          <cell r="AR15">
            <v>19836019.220000003</v>
          </cell>
          <cell r="AS15">
            <v>3517652.87</v>
          </cell>
          <cell r="AT15">
            <v>180324872.99999997</v>
          </cell>
          <cell r="AU15">
            <v>4961224.6899999995</v>
          </cell>
          <cell r="AX15">
            <v>87361471.75999999</v>
          </cell>
          <cell r="AY15">
            <v>21566755.399999995</v>
          </cell>
          <cell r="AZ15">
            <v>636520.0199999999</v>
          </cell>
          <cell r="BA15">
            <v>534747.55999999994</v>
          </cell>
          <cell r="BB15">
            <v>13729179.690000001</v>
          </cell>
          <cell r="BC15">
            <v>5865397.6600000011</v>
          </cell>
          <cell r="BF15">
            <v>145223221.51000002</v>
          </cell>
          <cell r="BG15">
            <v>149732098.94999999</v>
          </cell>
          <cell r="BH15">
            <v>10679363.090000002</v>
          </cell>
          <cell r="BI15">
            <v>363896.61</v>
          </cell>
          <cell r="BJ15">
            <v>695843.97000000009</v>
          </cell>
          <cell r="BK15">
            <v>0</v>
          </cell>
        </row>
        <row r="20">
          <cell r="B20">
            <v>636965912.41000009</v>
          </cell>
          <cell r="C20">
            <v>777441306.37</v>
          </cell>
          <cell r="D20">
            <v>32025899.449999999</v>
          </cell>
          <cell r="E20">
            <v>189108.32</v>
          </cell>
          <cell r="F20">
            <v>24914487.880000003</v>
          </cell>
          <cell r="G20">
            <v>121055</v>
          </cell>
          <cell r="J20">
            <v>75891140.940000013</v>
          </cell>
          <cell r="K20">
            <v>231862219.62</v>
          </cell>
          <cell r="L20">
            <v>5631787.6799999997</v>
          </cell>
          <cell r="M20">
            <v>3008939.13</v>
          </cell>
          <cell r="N20">
            <v>20565691.740000002</v>
          </cell>
          <cell r="O20">
            <v>0</v>
          </cell>
          <cell r="Z20">
            <v>521835363.44</v>
          </cell>
          <cell r="AA20">
            <v>625455909.69999993</v>
          </cell>
          <cell r="AB20">
            <v>28227388.219999999</v>
          </cell>
          <cell r="AC20">
            <v>163945.84000000003</v>
          </cell>
          <cell r="AD20">
            <v>24537999.219999999</v>
          </cell>
          <cell r="AE20">
            <v>113241.16</v>
          </cell>
          <cell r="AH20">
            <v>14255375.51</v>
          </cell>
          <cell r="AI20">
            <v>427604244.71000004</v>
          </cell>
          <cell r="AJ20">
            <v>4225607.92</v>
          </cell>
          <cell r="AK20">
            <v>1332505.78</v>
          </cell>
          <cell r="AL20">
            <v>41195316.589999996</v>
          </cell>
          <cell r="AM20">
            <v>0</v>
          </cell>
          <cell r="AP20">
            <v>536090738.94999999</v>
          </cell>
          <cell r="AQ20">
            <v>1053060154.41</v>
          </cell>
          <cell r="AR20">
            <v>32452996.140000001</v>
          </cell>
          <cell r="AS20">
            <v>1496451.62</v>
          </cell>
          <cell r="AT20">
            <v>65733315.81000001</v>
          </cell>
          <cell r="AU20">
            <v>113241.16</v>
          </cell>
          <cell r="AX20">
            <v>104563367.50999999</v>
          </cell>
          <cell r="AY20">
            <v>87643165.589999989</v>
          </cell>
          <cell r="AZ20">
            <v>2081656.89</v>
          </cell>
          <cell r="BA20">
            <v>11852.64</v>
          </cell>
          <cell r="BB20">
            <v>341798.17</v>
          </cell>
          <cell r="BC20">
            <v>5966.04</v>
          </cell>
          <cell r="BF20">
            <v>6082395.7800000003</v>
          </cell>
          <cell r="BG20">
            <v>219168640.30000001</v>
          </cell>
          <cell r="BH20">
            <v>2240978.1800000002</v>
          </cell>
          <cell r="BI20">
            <v>148869.64000000001</v>
          </cell>
          <cell r="BJ20">
            <v>2373359.75</v>
          </cell>
          <cell r="BK20">
            <v>0</v>
          </cell>
        </row>
        <row r="29">
          <cell r="B29">
            <v>1133591794.1499999</v>
          </cell>
          <cell r="C29">
            <v>1464365493.24</v>
          </cell>
          <cell r="D29">
            <v>111305716.53999999</v>
          </cell>
          <cell r="E29">
            <v>87598264.349999994</v>
          </cell>
          <cell r="F29">
            <v>2204465.2399999998</v>
          </cell>
          <cell r="G29">
            <v>10733692.709999997</v>
          </cell>
          <cell r="J29">
            <v>2506644.1100000003</v>
          </cell>
          <cell r="K29">
            <v>316417029.5</v>
          </cell>
          <cell r="L29">
            <v>2454835.79</v>
          </cell>
          <cell r="M29">
            <v>46825409.790000007</v>
          </cell>
          <cell r="N29">
            <v>230119.25</v>
          </cell>
          <cell r="O29">
            <v>34200000</v>
          </cell>
          <cell r="Z29">
            <v>907749529.25999999</v>
          </cell>
          <cell r="AA29">
            <v>1104341568.73</v>
          </cell>
          <cell r="AB29">
            <v>71599173.710000008</v>
          </cell>
          <cell r="AC29">
            <v>62985018.080000006</v>
          </cell>
          <cell r="AD29">
            <v>2038678.4699999997</v>
          </cell>
          <cell r="AE29">
            <v>9210155.6900000013</v>
          </cell>
          <cell r="AH29">
            <v>1706644.11</v>
          </cell>
          <cell r="AI29">
            <v>277162618.29000002</v>
          </cell>
          <cell r="AJ29">
            <v>2249807.46</v>
          </cell>
          <cell r="AK29">
            <v>43232354.359999999</v>
          </cell>
          <cell r="AL29">
            <v>787619.25</v>
          </cell>
          <cell r="AM29">
            <v>29539869.52</v>
          </cell>
          <cell r="AP29">
            <v>909456173.37</v>
          </cell>
          <cell r="AQ29">
            <v>1381504187.02</v>
          </cell>
          <cell r="AR29">
            <v>73848981.170000002</v>
          </cell>
          <cell r="AS29">
            <v>106217372.44000001</v>
          </cell>
          <cell r="AT29">
            <v>2826297.7199999997</v>
          </cell>
          <cell r="AU29">
            <v>38750025.209999993</v>
          </cell>
          <cell r="AX29">
            <v>186197010.75000003</v>
          </cell>
          <cell r="AY29">
            <v>201784316.94999999</v>
          </cell>
          <cell r="AZ29">
            <v>20298902.190000001</v>
          </cell>
          <cell r="BA29">
            <v>16765688.02</v>
          </cell>
          <cell r="BB29">
            <v>3162479.87</v>
          </cell>
          <cell r="BC29">
            <v>3093296.1099999994</v>
          </cell>
          <cell r="BF29">
            <v>0</v>
          </cell>
          <cell r="BG29">
            <v>56853923.07</v>
          </cell>
          <cell r="BH29">
            <v>327190.51</v>
          </cell>
          <cell r="BI29">
            <v>4908783.33</v>
          </cell>
          <cell r="BJ29">
            <v>14984420.619999999</v>
          </cell>
          <cell r="BK29">
            <v>5152810.4600000009</v>
          </cell>
        </row>
      </sheetData>
      <sheetData sheetId="1">
        <row r="15">
          <cell r="B15">
            <v>92478743.969999999</v>
          </cell>
          <cell r="C15">
            <v>174853186.75</v>
          </cell>
          <cell r="D15">
            <v>14198735.41</v>
          </cell>
          <cell r="E15">
            <v>10734971.729999999</v>
          </cell>
          <cell r="F15">
            <v>363107050.90999997</v>
          </cell>
          <cell r="G15">
            <v>13772948.91</v>
          </cell>
          <cell r="J15">
            <v>204714417.58000001</v>
          </cell>
          <cell r="K15">
            <v>24711681.779999997</v>
          </cell>
          <cell r="L15">
            <v>6117187.9699999997</v>
          </cell>
          <cell r="M15">
            <v>0</v>
          </cell>
          <cell r="N15">
            <v>119260983.59999999</v>
          </cell>
          <cell r="O15">
            <v>0</v>
          </cell>
          <cell r="R15">
            <v>297193161.55000001</v>
          </cell>
          <cell r="S15">
            <v>199564868.53000003</v>
          </cell>
          <cell r="T15">
            <v>20315923.379999999</v>
          </cell>
          <cell r="U15">
            <v>10734971.729999999</v>
          </cell>
          <cell r="V15">
            <v>482368034.50999999</v>
          </cell>
          <cell r="W15">
            <v>13772948.91</v>
          </cell>
          <cell r="Z15">
            <v>75258241.810000002</v>
          </cell>
          <cell r="AA15">
            <v>104659294.98000002</v>
          </cell>
          <cell r="AB15">
            <v>9874255.25</v>
          </cell>
          <cell r="AC15">
            <v>2711301.63</v>
          </cell>
          <cell r="AD15">
            <v>259472763.90000001</v>
          </cell>
          <cell r="AE15">
            <v>8467720.3599999994</v>
          </cell>
          <cell r="AH15">
            <v>91746370.099999994</v>
          </cell>
          <cell r="AI15">
            <v>18798740.899999999</v>
          </cell>
          <cell r="AJ15">
            <v>5553068.6799999997</v>
          </cell>
          <cell r="AK15">
            <v>0</v>
          </cell>
          <cell r="AL15">
            <v>90025388.810000002</v>
          </cell>
          <cell r="AM15">
            <v>0</v>
          </cell>
          <cell r="AP15">
            <v>167004611.91</v>
          </cell>
          <cell r="AQ15">
            <v>123458035.88000003</v>
          </cell>
          <cell r="AR15">
            <v>15427323.93</v>
          </cell>
          <cell r="AS15">
            <v>2711301.63</v>
          </cell>
          <cell r="AT15">
            <v>349498152.71000004</v>
          </cell>
          <cell r="AU15">
            <v>8467720.3599999994</v>
          </cell>
          <cell r="AX15">
            <v>34789589.68</v>
          </cell>
          <cell r="AY15">
            <v>47794593.030000001</v>
          </cell>
          <cell r="AZ15">
            <v>3337992.9099999992</v>
          </cell>
          <cell r="BA15">
            <v>928776.84</v>
          </cell>
          <cell r="BB15">
            <v>54699415.030000001</v>
          </cell>
          <cell r="BC15">
            <v>8004041.96</v>
          </cell>
          <cell r="BF15">
            <v>3549637.29</v>
          </cell>
          <cell r="BG15">
            <v>6262950.4500000002</v>
          </cell>
          <cell r="BH15">
            <v>1387594.66</v>
          </cell>
          <cell r="BI15">
            <v>0</v>
          </cell>
          <cell r="BJ15">
            <v>20881862.600000001</v>
          </cell>
          <cell r="BK15">
            <v>0</v>
          </cell>
          <cell r="BN15">
            <v>38339226.969999999</v>
          </cell>
          <cell r="BO15">
            <v>54057543.480000004</v>
          </cell>
          <cell r="BP15">
            <v>4725587.5699999994</v>
          </cell>
          <cell r="BQ15">
            <v>928776.84</v>
          </cell>
          <cell r="BR15">
            <v>75581277.629999995</v>
          </cell>
          <cell r="BS15">
            <v>8004041.96</v>
          </cell>
          <cell r="BV15">
            <v>110047831.49000001</v>
          </cell>
          <cell r="BW15">
            <v>152453888.00999999</v>
          </cell>
          <cell r="BX15">
            <v>13212248.16</v>
          </cell>
          <cell r="BY15">
            <v>3640078.4699999997</v>
          </cell>
          <cell r="BZ15">
            <v>314172178.93000007</v>
          </cell>
          <cell r="CA15">
            <v>16471762.32</v>
          </cell>
          <cell r="CD15">
            <v>95296007.390000001</v>
          </cell>
          <cell r="CE15">
            <v>25061691.349999998</v>
          </cell>
          <cell r="CF15">
            <v>6940663.3399999999</v>
          </cell>
          <cell r="CG15">
            <v>0</v>
          </cell>
          <cell r="CH15">
            <v>110907251.41</v>
          </cell>
          <cell r="CI15">
            <v>0</v>
          </cell>
          <cell r="CJ15">
            <v>238205613.49000001</v>
          </cell>
        </row>
        <row r="20">
          <cell r="B20">
            <v>80191647.590000004</v>
          </cell>
          <cell r="C20">
            <v>42613083.899999991</v>
          </cell>
          <cell r="D20">
            <v>4237913.51</v>
          </cell>
          <cell r="E20">
            <v>3202299.41</v>
          </cell>
          <cell r="F20">
            <v>73296220.860000014</v>
          </cell>
          <cell r="G20">
            <v>4079912.1399999997</v>
          </cell>
          <cell r="J20">
            <v>4732389.84</v>
          </cell>
          <cell r="K20">
            <v>3196638.82</v>
          </cell>
          <cell r="L20">
            <v>0</v>
          </cell>
          <cell r="M20">
            <v>282055.92</v>
          </cell>
          <cell r="N20">
            <v>4430167.43</v>
          </cell>
          <cell r="O20">
            <v>711633.82</v>
          </cell>
          <cell r="R20">
            <v>84924037.430000007</v>
          </cell>
          <cell r="S20">
            <v>45809722.719999991</v>
          </cell>
          <cell r="T20">
            <v>4237913.51</v>
          </cell>
          <cell r="U20">
            <v>3484355.33</v>
          </cell>
          <cell r="V20">
            <v>77726388.290000007</v>
          </cell>
          <cell r="W20">
            <v>4791545.959999999</v>
          </cell>
          <cell r="Z20">
            <v>50716403.100000001</v>
          </cell>
          <cell r="AA20">
            <v>40591740.189999998</v>
          </cell>
          <cell r="AB20">
            <v>2799726.08</v>
          </cell>
          <cell r="AC20">
            <v>2869172.89</v>
          </cell>
          <cell r="AD20">
            <v>54146881.410000004</v>
          </cell>
          <cell r="AE20">
            <v>2081572.04</v>
          </cell>
          <cell r="AH20">
            <v>3283950.33</v>
          </cell>
          <cell r="AI20">
            <v>3196638.82</v>
          </cell>
          <cell r="AJ20">
            <v>0</v>
          </cell>
          <cell r="AK20">
            <v>50000</v>
          </cell>
          <cell r="AL20">
            <v>2138760.06</v>
          </cell>
          <cell r="AM20">
            <v>607237.6</v>
          </cell>
          <cell r="AP20">
            <v>54000353.43</v>
          </cell>
          <cell r="AQ20">
            <v>43788379.009999998</v>
          </cell>
          <cell r="AR20">
            <v>2799726.08</v>
          </cell>
          <cell r="AS20">
            <v>2919172.89</v>
          </cell>
          <cell r="AT20">
            <v>56285641.470000006</v>
          </cell>
          <cell r="AU20">
            <v>2688809.64</v>
          </cell>
          <cell r="AX20">
            <v>7491247.29</v>
          </cell>
          <cell r="AY20">
            <v>2942615.41</v>
          </cell>
          <cell r="AZ20">
            <v>823139.59</v>
          </cell>
          <cell r="BA20">
            <v>482327.99</v>
          </cell>
          <cell r="BB20">
            <v>26085961.239999998</v>
          </cell>
          <cell r="BC20">
            <v>2747137.1100000003</v>
          </cell>
          <cell r="BF20">
            <v>6332190.3499999996</v>
          </cell>
          <cell r="BG20">
            <v>0</v>
          </cell>
          <cell r="BH20">
            <v>0</v>
          </cell>
          <cell r="BI20">
            <v>39582.959999999999</v>
          </cell>
          <cell r="BJ20">
            <v>4991884.9400000004</v>
          </cell>
          <cell r="BK20">
            <v>2353904.38</v>
          </cell>
          <cell r="BN20">
            <v>13823437.640000001</v>
          </cell>
          <cell r="BO20">
            <v>2942615.41</v>
          </cell>
          <cell r="BP20">
            <v>823139.59</v>
          </cell>
          <cell r="BQ20">
            <v>521910.95</v>
          </cell>
          <cell r="BR20">
            <v>31077846.18</v>
          </cell>
          <cell r="BS20">
            <v>5101041.49</v>
          </cell>
          <cell r="BV20">
            <v>58207650.390000001</v>
          </cell>
          <cell r="BW20">
            <v>43534355.599999994</v>
          </cell>
          <cell r="BX20">
            <v>3622865.6699999995</v>
          </cell>
          <cell r="BY20">
            <v>3351500.8800000004</v>
          </cell>
          <cell r="BZ20">
            <v>80232842.650000006</v>
          </cell>
          <cell r="CA20">
            <v>4828709.1500000004</v>
          </cell>
          <cell r="CD20">
            <v>9616140.6799999997</v>
          </cell>
          <cell r="CE20">
            <v>3196638.82</v>
          </cell>
          <cell r="CF20">
            <v>0</v>
          </cell>
          <cell r="CG20">
            <v>89582.959999999992</v>
          </cell>
          <cell r="CH20">
            <v>7130645</v>
          </cell>
          <cell r="CI20">
            <v>2961141.98</v>
          </cell>
          <cell r="CJ20">
            <v>22994149.440000001</v>
          </cell>
        </row>
        <row r="29">
          <cell r="B29">
            <v>7092642.4099999992</v>
          </cell>
          <cell r="C29">
            <v>50332403.479999997</v>
          </cell>
          <cell r="D29">
            <v>38292878.640000001</v>
          </cell>
          <cell r="E29">
            <v>5062225.93</v>
          </cell>
          <cell r="F29">
            <v>251604861.94999999</v>
          </cell>
          <cell r="G29">
            <v>797812408.6099999</v>
          </cell>
          <cell r="J29">
            <v>0</v>
          </cell>
          <cell r="K29">
            <v>664070</v>
          </cell>
          <cell r="L29">
            <v>0</v>
          </cell>
          <cell r="M29">
            <v>70000</v>
          </cell>
          <cell r="N29">
            <v>39325573.960000001</v>
          </cell>
          <cell r="O29">
            <v>494199342.83999997</v>
          </cell>
          <cell r="R29">
            <v>7092642.4099999992</v>
          </cell>
          <cell r="S29">
            <v>50996473.479999997</v>
          </cell>
          <cell r="T29">
            <v>38292878.640000001</v>
          </cell>
          <cell r="U29">
            <v>5132225.93</v>
          </cell>
          <cell r="V29">
            <v>290930435.90999997</v>
          </cell>
          <cell r="W29">
            <v>1292011751.4499998</v>
          </cell>
          <cell r="Z29">
            <v>2286906.14</v>
          </cell>
          <cell r="AA29">
            <v>41048632.109999999</v>
          </cell>
          <cell r="AB29">
            <v>34298740.409999996</v>
          </cell>
          <cell r="AC29">
            <v>4936111.78</v>
          </cell>
          <cell r="AD29">
            <v>213125779.84999999</v>
          </cell>
          <cell r="AE29">
            <v>378651973.57999998</v>
          </cell>
          <cell r="AH29">
            <v>0</v>
          </cell>
          <cell r="AI29">
            <v>664070</v>
          </cell>
          <cell r="AJ29">
            <v>0</v>
          </cell>
          <cell r="AK29">
            <v>70000</v>
          </cell>
          <cell r="AL29">
            <v>161916.94</v>
          </cell>
          <cell r="AM29">
            <v>397809722.83999997</v>
          </cell>
          <cell r="AP29">
            <v>2286906.14</v>
          </cell>
          <cell r="AQ29">
            <v>41712702.110000007</v>
          </cell>
          <cell r="AR29">
            <v>34298740.409999996</v>
          </cell>
          <cell r="AS29">
            <v>5006111.78</v>
          </cell>
          <cell r="AT29">
            <v>213287696.78999999</v>
          </cell>
          <cell r="AU29">
            <v>776461696.41999996</v>
          </cell>
          <cell r="AX29">
            <v>672149.24</v>
          </cell>
          <cell r="AY29">
            <v>32652131.030000001</v>
          </cell>
          <cell r="AZ29">
            <v>359610.63</v>
          </cell>
          <cell r="BA29">
            <v>5030130.63</v>
          </cell>
          <cell r="BB29">
            <v>78211149.909999996</v>
          </cell>
          <cell r="BC29">
            <v>122518839.37999998</v>
          </cell>
          <cell r="BF29">
            <v>33827229.299999997</v>
          </cell>
          <cell r="BG29">
            <v>264008.68</v>
          </cell>
          <cell r="BH29">
            <v>0</v>
          </cell>
          <cell r="BI29">
            <v>0</v>
          </cell>
          <cell r="BJ29">
            <v>30896615.439999998</v>
          </cell>
          <cell r="BK29">
            <v>518255569.80000007</v>
          </cell>
          <cell r="BN29">
            <v>34499378.539999999</v>
          </cell>
          <cell r="BO29">
            <v>32916139.710000001</v>
          </cell>
          <cell r="BP29">
            <v>359610.63</v>
          </cell>
          <cell r="BQ29">
            <v>5030130.63</v>
          </cell>
          <cell r="BR29">
            <v>109107765.34999999</v>
          </cell>
          <cell r="BS29">
            <v>640774409.18000007</v>
          </cell>
          <cell r="BV29">
            <v>2959055.3800000004</v>
          </cell>
          <cell r="BW29">
            <v>73700763.140000001</v>
          </cell>
          <cell r="BX29">
            <v>34658351.039999999</v>
          </cell>
          <cell r="BY29">
            <v>9966242.4100000001</v>
          </cell>
          <cell r="BZ29">
            <v>291336929.75999999</v>
          </cell>
          <cell r="CA29">
            <v>501170812.95999992</v>
          </cell>
          <cell r="CD29">
            <v>33827229.299999997</v>
          </cell>
          <cell r="CE29">
            <v>928078.67999999993</v>
          </cell>
          <cell r="CF29">
            <v>0</v>
          </cell>
          <cell r="CG29">
            <v>70000</v>
          </cell>
          <cell r="CH29">
            <v>31058532.379999999</v>
          </cell>
          <cell r="CI29">
            <v>916065292.63999999</v>
          </cell>
        </row>
        <row r="30">
          <cell r="CD30">
            <v>138739377.37</v>
          </cell>
        </row>
      </sheetData>
      <sheetData sheetId="2">
        <row r="15">
          <cell r="B15">
            <v>8323731.4800000023</v>
          </cell>
          <cell r="C15">
            <v>68456246.829999998</v>
          </cell>
          <cell r="F15">
            <v>156600921.80000001</v>
          </cell>
          <cell r="G15">
            <v>231252596.58999997</v>
          </cell>
          <cell r="N15">
            <v>6099780.339999998</v>
          </cell>
          <cell r="O15">
            <v>3658072.450000002</v>
          </cell>
          <cell r="R15">
            <v>127899423.24999999</v>
          </cell>
          <cell r="S15">
            <v>170108555.53999999</v>
          </cell>
          <cell r="Z15">
            <v>1767037.8699999996</v>
          </cell>
          <cell r="AA15">
            <v>1655411.6600000001</v>
          </cell>
          <cell r="AD15">
            <v>30086384.020000003</v>
          </cell>
          <cell r="AE15">
            <v>56850677.109999999</v>
          </cell>
          <cell r="AL15">
            <v>7866818.2099999972</v>
          </cell>
          <cell r="AM15">
            <v>5313484.1100000022</v>
          </cell>
          <cell r="AP15">
            <v>157985807.26999998</v>
          </cell>
          <cell r="AQ15">
            <v>226959232.64999998</v>
          </cell>
        </row>
        <row r="20">
          <cell r="B20">
            <v>0</v>
          </cell>
          <cell r="C20">
            <v>1920560.39</v>
          </cell>
          <cell r="F20">
            <v>53890.78</v>
          </cell>
          <cell r="G20">
            <v>1.28</v>
          </cell>
          <cell r="N20">
            <v>0</v>
          </cell>
          <cell r="O20">
            <v>0</v>
          </cell>
          <cell r="R20">
            <v>53890.78</v>
          </cell>
          <cell r="S20">
            <v>0</v>
          </cell>
          <cell r="Z20">
            <v>0</v>
          </cell>
          <cell r="AA20">
            <v>0</v>
          </cell>
          <cell r="AD20">
            <v>0</v>
          </cell>
          <cell r="AE20">
            <v>2800000</v>
          </cell>
          <cell r="AL20">
            <v>0</v>
          </cell>
          <cell r="AM20">
            <v>0</v>
          </cell>
          <cell r="AP20">
            <v>53890.78</v>
          </cell>
          <cell r="AQ20">
            <v>2800000</v>
          </cell>
        </row>
        <row r="29">
          <cell r="B29">
            <v>1699316.92</v>
          </cell>
          <cell r="C29">
            <v>485077.99000000209</v>
          </cell>
          <cell r="F29">
            <v>282004757.30999994</v>
          </cell>
          <cell r="G29">
            <v>60597647.310000002</v>
          </cell>
          <cell r="N29">
            <v>536982</v>
          </cell>
          <cell r="O29">
            <v>390780.46999999881</v>
          </cell>
          <cell r="R29">
            <v>266008042.95000002</v>
          </cell>
          <cell r="S29">
            <v>48245282.310000002</v>
          </cell>
          <cell r="Z29">
            <v>1013746.5</v>
          </cell>
          <cell r="AA29">
            <v>10021.549999999999</v>
          </cell>
          <cell r="AD29">
            <v>25936099.709999997</v>
          </cell>
          <cell r="AE29">
            <v>8837975.8500000015</v>
          </cell>
          <cell r="AL29">
            <v>1550728.5</v>
          </cell>
          <cell r="AM29">
            <v>400802.0199999988</v>
          </cell>
          <cell r="AP29">
            <v>291944142.66000003</v>
          </cell>
          <cell r="AQ29">
            <v>57083258.160000004</v>
          </cell>
        </row>
      </sheetData>
      <sheetData sheetId="3">
        <row r="15">
          <cell r="B15">
            <v>4973457.57</v>
          </cell>
          <cell r="C15">
            <v>12178704.1</v>
          </cell>
          <cell r="F15">
            <v>0</v>
          </cell>
          <cell r="G15">
            <v>0</v>
          </cell>
          <cell r="J15">
            <v>4973457.57</v>
          </cell>
          <cell r="K15">
            <v>12178704.1</v>
          </cell>
          <cell r="N15">
            <v>2123925.56</v>
          </cell>
          <cell r="O15">
            <v>11571495.83</v>
          </cell>
          <cell r="R15">
            <v>0</v>
          </cell>
          <cell r="S15">
            <v>0</v>
          </cell>
          <cell r="V15">
            <v>2123925.56</v>
          </cell>
          <cell r="W15">
            <v>11571495.83</v>
          </cell>
          <cell r="Z15">
            <v>3346920.6400000006</v>
          </cell>
          <cell r="AA15">
            <v>1960919.5999999999</v>
          </cell>
          <cell r="AD15">
            <v>0</v>
          </cell>
          <cell r="AE15">
            <v>0</v>
          </cell>
          <cell r="AH15">
            <v>3346920.6400000006</v>
          </cell>
          <cell r="AI15">
            <v>1960919.5999999999</v>
          </cell>
          <cell r="AL15">
            <v>5470846.2000000002</v>
          </cell>
          <cell r="AM15">
            <v>13532415.43</v>
          </cell>
          <cell r="AP15">
            <v>0</v>
          </cell>
          <cell r="AQ15">
            <v>0</v>
          </cell>
          <cell r="AT15">
            <v>5470846.2000000002</v>
          </cell>
          <cell r="AU15">
            <v>13532415.43</v>
          </cell>
        </row>
        <row r="20">
          <cell r="B20">
            <v>16802653.399999999</v>
          </cell>
          <cell r="C20">
            <v>0</v>
          </cell>
          <cell r="F20">
            <v>175000</v>
          </cell>
          <cell r="G20">
            <v>0</v>
          </cell>
          <cell r="J20">
            <v>16977653.399999999</v>
          </cell>
          <cell r="K20">
            <v>0</v>
          </cell>
          <cell r="N20">
            <v>12560261.689999999</v>
          </cell>
          <cell r="R20">
            <v>0</v>
          </cell>
          <cell r="S20">
            <v>0</v>
          </cell>
          <cell r="V20">
            <v>12560261.689999999</v>
          </cell>
          <cell r="W20">
            <v>0</v>
          </cell>
          <cell r="Z20">
            <v>4442.54</v>
          </cell>
          <cell r="AA20">
            <v>0</v>
          </cell>
          <cell r="AD20">
            <v>0</v>
          </cell>
          <cell r="AE20">
            <v>0</v>
          </cell>
          <cell r="AH20">
            <v>4442.54</v>
          </cell>
          <cell r="AI20">
            <v>0</v>
          </cell>
          <cell r="AL20">
            <v>12564704.229999999</v>
          </cell>
          <cell r="AM20">
            <v>0</v>
          </cell>
          <cell r="AP20">
            <v>0</v>
          </cell>
          <cell r="AQ20">
            <v>0</v>
          </cell>
          <cell r="AT20">
            <v>12564704.229999999</v>
          </cell>
          <cell r="AU20">
            <v>0</v>
          </cell>
        </row>
        <row r="29">
          <cell r="B29">
            <v>3888879.01</v>
          </cell>
          <cell r="C29">
            <v>0</v>
          </cell>
          <cell r="F29">
            <v>0</v>
          </cell>
          <cell r="G29">
            <v>0</v>
          </cell>
          <cell r="J29">
            <v>3888879.01</v>
          </cell>
          <cell r="K29">
            <v>0</v>
          </cell>
          <cell r="N29">
            <v>1692217.11</v>
          </cell>
          <cell r="O29">
            <v>0</v>
          </cell>
          <cell r="R29">
            <v>0</v>
          </cell>
          <cell r="S29">
            <v>0</v>
          </cell>
          <cell r="V29">
            <v>1692217.11</v>
          </cell>
          <cell r="W29">
            <v>0</v>
          </cell>
          <cell r="Z29">
            <v>4328151.82</v>
          </cell>
          <cell r="AA29">
            <v>0</v>
          </cell>
          <cell r="AD29">
            <v>0</v>
          </cell>
          <cell r="AE29">
            <v>0</v>
          </cell>
          <cell r="AH29">
            <v>4328151.82</v>
          </cell>
          <cell r="AI29">
            <v>0</v>
          </cell>
          <cell r="AL29">
            <v>6020368.9300000006</v>
          </cell>
          <cell r="AM29">
            <v>0</v>
          </cell>
          <cell r="AP29">
            <v>0</v>
          </cell>
          <cell r="AQ29">
            <v>0</v>
          </cell>
          <cell r="AT29">
            <v>6020368.9300000006</v>
          </cell>
          <cell r="AU29">
            <v>0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I127"/>
  <sheetViews>
    <sheetView tabSelected="1" zoomScaleNormal="100" workbookViewId="0"/>
  </sheetViews>
  <sheetFormatPr defaultColWidth="8.85546875" defaultRowHeight="15"/>
  <cols>
    <col min="1" max="1" width="8.85546875" style="8"/>
    <col min="2" max="2" width="50.7109375" style="8" customWidth="1"/>
    <col min="3" max="6" width="20.7109375" style="8" customWidth="1"/>
    <col min="7" max="16384" width="8.85546875" style="8"/>
  </cols>
  <sheetData>
    <row r="1" spans="2:6">
      <c r="B1" s="92" t="s">
        <v>79</v>
      </c>
      <c r="C1" s="92"/>
      <c r="D1" s="92"/>
      <c r="E1" s="92"/>
      <c r="F1" s="92"/>
    </row>
    <row r="2" spans="2:6">
      <c r="B2" s="92"/>
      <c r="C2" s="92"/>
      <c r="D2" s="92"/>
      <c r="E2" s="92"/>
      <c r="F2" s="92"/>
    </row>
    <row r="3" spans="2:6">
      <c r="B3" s="93" t="s">
        <v>78</v>
      </c>
      <c r="C3" s="94"/>
      <c r="D3" s="94"/>
      <c r="E3" s="94"/>
      <c r="F3" s="94"/>
    </row>
    <row r="4" spans="2:6" ht="15" customHeight="1">
      <c r="B4" s="96" t="s">
        <v>13</v>
      </c>
      <c r="C4" s="96"/>
      <c r="D4" s="96"/>
      <c r="E4" s="96"/>
      <c r="F4" s="96"/>
    </row>
    <row r="5" spans="2:6" ht="37.5" customHeight="1">
      <c r="B5" s="26" t="s">
        <v>39</v>
      </c>
      <c r="C5" s="10" t="s">
        <v>5</v>
      </c>
      <c r="D5" s="10" t="s">
        <v>6</v>
      </c>
      <c r="E5" s="10" t="s">
        <v>7</v>
      </c>
      <c r="F5" s="10" t="s">
        <v>8</v>
      </c>
    </row>
    <row r="6" spans="2:6" ht="15" customHeight="1">
      <c r="B6" s="11" t="s">
        <v>0</v>
      </c>
      <c r="C6" s="53">
        <f>+'[1]Mod1_Missione 10 spese correnti'!$B$15</f>
        <v>749038610.5999999</v>
      </c>
      <c r="D6" s="53">
        <f>+'[1]Mod1_Missione 10 spese correnti'!$B$20</f>
        <v>636965912.41000009</v>
      </c>
      <c r="E6" s="53">
        <f>+'[1]Mod1_Missione 10 spese correnti'!$B$29</f>
        <v>1133591794.1499999</v>
      </c>
      <c r="F6" s="12">
        <f t="shared" ref="F6:F10" si="0">SUM(C6:E6)</f>
        <v>2519596317.1599998</v>
      </c>
    </row>
    <row r="7" spans="2:6" ht="15" customHeight="1">
      <c r="B7" s="11" t="s">
        <v>1</v>
      </c>
      <c r="C7" s="53">
        <f>+'[1]Mod1_Missione 10 spese correnti'!$C$15</f>
        <v>146282802.42000002</v>
      </c>
      <c r="D7" s="53">
        <f>+'[1]Mod1_Missione 10 spese correnti'!$C$20</f>
        <v>777441306.37</v>
      </c>
      <c r="E7" s="53">
        <f>+'[1]Mod1_Missione 10 spese correnti'!$C$29</f>
        <v>1464365493.24</v>
      </c>
      <c r="F7" s="12">
        <f t="shared" si="0"/>
        <v>2388089602.0299997</v>
      </c>
    </row>
    <row r="8" spans="2:6" ht="15" customHeight="1">
      <c r="B8" s="11" t="s">
        <v>2</v>
      </c>
      <c r="C8" s="53">
        <f>+'[1]Mod1_Missione 10 spese correnti'!$D$15</f>
        <v>602065317.74999988</v>
      </c>
      <c r="D8" s="53">
        <f>+'[1]Mod1_Missione 10 spese correnti'!$D$20</f>
        <v>32025899.449999999</v>
      </c>
      <c r="E8" s="53">
        <f>+'[1]Mod1_Missione 10 spese correnti'!$D$29</f>
        <v>111305716.53999999</v>
      </c>
      <c r="F8" s="12">
        <f t="shared" si="0"/>
        <v>745396933.73999989</v>
      </c>
    </row>
    <row r="9" spans="2:6" ht="15" customHeight="1">
      <c r="B9" s="11" t="s">
        <v>3</v>
      </c>
      <c r="C9" s="53">
        <f>+'[1]Mod1_Missione 10 spese correnti'!$E$15</f>
        <v>3967391.12</v>
      </c>
      <c r="D9" s="53">
        <f>+'[1]Mod1_Missione 10 spese correnti'!$E$20</f>
        <v>189108.32</v>
      </c>
      <c r="E9" s="53">
        <f>+'[1]Mod1_Missione 10 spese correnti'!$E$29</f>
        <v>87598264.349999994</v>
      </c>
      <c r="F9" s="12">
        <f t="shared" si="0"/>
        <v>91754763.789999992</v>
      </c>
    </row>
    <row r="10" spans="2:6" ht="15" customHeight="1">
      <c r="B10" s="11" t="s">
        <v>4</v>
      </c>
      <c r="C10" s="53">
        <f>+'[1]Mod1_Missione 10 spese correnti'!$F$15</f>
        <v>172407683.56</v>
      </c>
      <c r="D10" s="53">
        <f>+'[1]Mod1_Missione 10 spese correnti'!$F$20</f>
        <v>24914487.880000003</v>
      </c>
      <c r="E10" s="53">
        <f>+'[1]Mod1_Missione 10 spese correnti'!$F$29</f>
        <v>2204465.2399999998</v>
      </c>
      <c r="F10" s="12">
        <f t="shared" si="0"/>
        <v>199526636.68000001</v>
      </c>
    </row>
    <row r="11" spans="2:6" ht="15" customHeight="1" thickBot="1">
      <c r="B11" s="1" t="s">
        <v>66</v>
      </c>
      <c r="C11" s="53">
        <f>+'[1]Mod1_Missione 10 spese correnti'!$G$15</f>
        <v>5078291.16</v>
      </c>
      <c r="D11" s="53">
        <f>+'[1]Mod1_Missione 10 spese correnti'!$G$20</f>
        <v>121055</v>
      </c>
      <c r="E11" s="53">
        <f>+'[1]Mod1_Missione 10 spese correnti'!$G$29</f>
        <v>10733692.709999997</v>
      </c>
      <c r="F11" s="12">
        <f t="shared" ref="F11" si="1">SUM(C11:E11)</f>
        <v>15933038.869999997</v>
      </c>
    </row>
    <row r="12" spans="2:6" ht="16.5" thickBot="1">
      <c r="B12" s="13" t="s">
        <v>8</v>
      </c>
      <c r="C12" s="14">
        <f>SUM(C6:C11)</f>
        <v>1678840096.6099999</v>
      </c>
      <c r="D12" s="14">
        <f t="shared" ref="D12:F12" si="2">SUM(D6:D11)</f>
        <v>1471657769.4300003</v>
      </c>
      <c r="E12" s="14">
        <f t="shared" si="2"/>
        <v>2809799426.2299995</v>
      </c>
      <c r="F12" s="14">
        <f t="shared" si="2"/>
        <v>5960297292.2699995</v>
      </c>
    </row>
    <row r="13" spans="2:6">
      <c r="C13" s="30">
        <f>+C12/1000000</f>
        <v>1678.8400966099998</v>
      </c>
      <c r="D13" s="30"/>
      <c r="E13" s="30"/>
      <c r="F13" s="30"/>
    </row>
    <row r="14" spans="2:6">
      <c r="B14" s="96" t="s">
        <v>14</v>
      </c>
      <c r="C14" s="96"/>
      <c r="D14" s="96"/>
      <c r="E14" s="96"/>
      <c r="F14" s="96"/>
    </row>
    <row r="15" spans="2:6" ht="40.5" customHeight="1">
      <c r="B15" s="26" t="s">
        <v>39</v>
      </c>
      <c r="C15" s="10" t="s">
        <v>5</v>
      </c>
      <c r="D15" s="10" t="s">
        <v>6</v>
      </c>
      <c r="E15" s="10" t="s">
        <v>7</v>
      </c>
      <c r="F15" s="10" t="s">
        <v>8</v>
      </c>
    </row>
    <row r="16" spans="2:6" ht="15" customHeight="1">
      <c r="B16" s="11" t="s">
        <v>0</v>
      </c>
      <c r="C16" s="53">
        <f>+'[1]Mod1_Missione 10 spese correnti'!$J$15</f>
        <v>751613461.46000004</v>
      </c>
      <c r="D16" s="53">
        <f>+'[1]Mod1_Missione 10 spese correnti'!$J$20</f>
        <v>75891140.940000013</v>
      </c>
      <c r="E16" s="53">
        <f>+'[1]Mod1_Missione 10 spese correnti'!$J$29</f>
        <v>2506644.1100000003</v>
      </c>
      <c r="F16" s="12">
        <f t="shared" ref="F16:F20" si="3">SUM(C16:E16)</f>
        <v>830011246.51000011</v>
      </c>
    </row>
    <row r="17" spans="2:6" ht="15" customHeight="1">
      <c r="B17" s="11" t="s">
        <v>1</v>
      </c>
      <c r="C17" s="53">
        <f>+'[1]Mod1_Missione 10 spese correnti'!$K$15</f>
        <v>2313822104.2799997</v>
      </c>
      <c r="D17" s="53">
        <f>+'[1]Mod1_Missione 10 spese correnti'!$K$20</f>
        <v>231862219.62</v>
      </c>
      <c r="E17" s="53">
        <f>+'[1]Mod1_Missione 10 spese correnti'!$K$29</f>
        <v>316417029.5</v>
      </c>
      <c r="F17" s="12">
        <f t="shared" si="3"/>
        <v>2862101353.3999996</v>
      </c>
    </row>
    <row r="18" spans="2:6" ht="15" customHeight="1">
      <c r="B18" s="11" t="s">
        <v>2</v>
      </c>
      <c r="C18" s="53">
        <f>+'[1]Mod1_Missione 10 spese correnti'!$L$15</f>
        <v>20269457.09</v>
      </c>
      <c r="D18" s="53">
        <f>+'[1]Mod1_Missione 10 spese correnti'!$L$20</f>
        <v>5631787.6799999997</v>
      </c>
      <c r="E18" s="53">
        <f>+'[1]Mod1_Missione 10 spese correnti'!$L$29</f>
        <v>2454835.79</v>
      </c>
      <c r="F18" s="12">
        <f t="shared" si="3"/>
        <v>28356080.559999999</v>
      </c>
    </row>
    <row r="19" spans="2:6" ht="15" customHeight="1">
      <c r="B19" s="11" t="s">
        <v>3</v>
      </c>
      <c r="C19" s="53">
        <f>+'[1]Mod1_Missione 10 spese correnti'!$M$15</f>
        <v>1004092.28</v>
      </c>
      <c r="D19" s="53">
        <f>+'[1]Mod1_Missione 10 spese correnti'!$M$20</f>
        <v>3008939.13</v>
      </c>
      <c r="E19" s="53">
        <f>+'[1]Mod1_Missione 10 spese correnti'!$M$29</f>
        <v>46825409.790000007</v>
      </c>
      <c r="F19" s="12">
        <f t="shared" si="3"/>
        <v>50838441.200000003</v>
      </c>
    </row>
    <row r="20" spans="2:6" ht="15" customHeight="1">
      <c r="B20" s="11" t="s">
        <v>4</v>
      </c>
      <c r="C20" s="53">
        <f>+'[1]Mod1_Missione 10 spese correnti'!$N$15</f>
        <v>32142258.450000003</v>
      </c>
      <c r="D20" s="53">
        <f>+'[1]Mod1_Missione 10 spese correnti'!$N$20</f>
        <v>20565691.740000002</v>
      </c>
      <c r="E20" s="53">
        <f>+'[1]Mod1_Missione 10 spese correnti'!$N$29</f>
        <v>230119.25</v>
      </c>
      <c r="F20" s="12">
        <f t="shared" si="3"/>
        <v>52938069.440000005</v>
      </c>
    </row>
    <row r="21" spans="2:6" ht="15" customHeight="1" thickBot="1">
      <c r="B21" s="1" t="s">
        <v>66</v>
      </c>
      <c r="C21" s="53">
        <f>+'[1]Mod1_Missione 10 spese correnti'!$O$15</f>
        <v>0</v>
      </c>
      <c r="D21" s="53">
        <f>+'[1]Mod1_Missione 10 spese correnti'!$O$20</f>
        <v>0</v>
      </c>
      <c r="E21" s="53">
        <f>+'[1]Mod1_Missione 10 spese correnti'!$O$29</f>
        <v>34200000</v>
      </c>
      <c r="F21" s="12">
        <f t="shared" ref="F21" si="4">SUM(C21:E21)</f>
        <v>34200000</v>
      </c>
    </row>
    <row r="22" spans="2:6" ht="16.5" thickBot="1">
      <c r="B22" s="13" t="s">
        <v>8</v>
      </c>
      <c r="C22" s="14">
        <f>SUM(C16:C21)</f>
        <v>3118851373.5599999</v>
      </c>
      <c r="D22" s="14">
        <f t="shared" ref="D22:F22" si="5">SUM(D16:D21)</f>
        <v>336959779.11000001</v>
      </c>
      <c r="E22" s="14">
        <f t="shared" si="5"/>
        <v>402634038.44000006</v>
      </c>
      <c r="F22" s="14">
        <f t="shared" si="5"/>
        <v>3858445191.1099997</v>
      </c>
    </row>
    <row r="23" spans="2:6">
      <c r="F23" s="30"/>
    </row>
    <row r="24" spans="2:6">
      <c r="B24" s="96" t="s">
        <v>74</v>
      </c>
      <c r="C24" s="96"/>
      <c r="D24" s="96"/>
      <c r="E24" s="96"/>
      <c r="F24" s="96"/>
    </row>
    <row r="25" spans="2:6" ht="36.75" customHeight="1">
      <c r="B25" s="26" t="s">
        <v>39</v>
      </c>
      <c r="C25" s="10" t="s">
        <v>5</v>
      </c>
      <c r="D25" s="10" t="s">
        <v>6</v>
      </c>
      <c r="E25" s="10" t="s">
        <v>7</v>
      </c>
      <c r="F25" s="10" t="s">
        <v>8</v>
      </c>
    </row>
    <row r="26" spans="2:6" ht="15" customHeight="1">
      <c r="B26" s="11" t="s">
        <v>0</v>
      </c>
      <c r="C26" s="53">
        <f t="shared" ref="C26:D30" si="6">SUM(C6,C16)</f>
        <v>1500652072.0599999</v>
      </c>
      <c r="D26" s="53">
        <f t="shared" si="6"/>
        <v>712857053.35000014</v>
      </c>
      <c r="E26" s="53">
        <f t="shared" ref="E26" si="7">SUM(E6,E16)</f>
        <v>1136098438.2599998</v>
      </c>
      <c r="F26" s="12">
        <f t="shared" ref="F26:F30" si="8">SUM(C26:E26)</f>
        <v>3349607563.6699996</v>
      </c>
    </row>
    <row r="27" spans="2:6" ht="15" customHeight="1">
      <c r="B27" s="11" t="s">
        <v>1</v>
      </c>
      <c r="C27" s="53">
        <f t="shared" si="6"/>
        <v>2460104906.6999998</v>
      </c>
      <c r="D27" s="53">
        <f t="shared" si="6"/>
        <v>1009303525.99</v>
      </c>
      <c r="E27" s="53">
        <f t="shared" ref="E27" si="9">SUM(E7,E17)</f>
        <v>1780782522.74</v>
      </c>
      <c r="F27" s="12">
        <f t="shared" si="8"/>
        <v>5250190955.4299994</v>
      </c>
    </row>
    <row r="28" spans="2:6" ht="15" customHeight="1">
      <c r="B28" s="11" t="s">
        <v>2</v>
      </c>
      <c r="C28" s="53">
        <f t="shared" si="6"/>
        <v>622334774.83999991</v>
      </c>
      <c r="D28" s="53">
        <f t="shared" si="6"/>
        <v>37657687.129999995</v>
      </c>
      <c r="E28" s="53">
        <f t="shared" ref="E28" si="10">SUM(E8,E18)</f>
        <v>113760552.33</v>
      </c>
      <c r="F28" s="12">
        <f t="shared" si="8"/>
        <v>773753014.29999995</v>
      </c>
    </row>
    <row r="29" spans="2:6" ht="15" customHeight="1">
      <c r="B29" s="11" t="s">
        <v>3</v>
      </c>
      <c r="C29" s="53">
        <f t="shared" si="6"/>
        <v>4971483.4000000004</v>
      </c>
      <c r="D29" s="53">
        <f t="shared" si="6"/>
        <v>3198047.4499999997</v>
      </c>
      <c r="E29" s="53">
        <f t="shared" ref="E29" si="11">SUM(E9,E19)</f>
        <v>134423674.13999999</v>
      </c>
      <c r="F29" s="12">
        <f t="shared" si="8"/>
        <v>142593204.98999998</v>
      </c>
    </row>
    <row r="30" spans="2:6" ht="15" customHeight="1">
      <c r="B30" s="11" t="s">
        <v>4</v>
      </c>
      <c r="C30" s="53">
        <f t="shared" si="6"/>
        <v>204549942.00999999</v>
      </c>
      <c r="D30" s="53">
        <f t="shared" si="6"/>
        <v>45480179.620000005</v>
      </c>
      <c r="E30" s="53">
        <f t="shared" ref="E30" si="12">SUM(E10,E20)</f>
        <v>2434584.4899999998</v>
      </c>
      <c r="F30" s="12">
        <f t="shared" si="8"/>
        <v>252464706.12</v>
      </c>
    </row>
    <row r="31" spans="2:6" ht="15" customHeight="1" thickBot="1">
      <c r="B31" s="1" t="s">
        <v>66</v>
      </c>
      <c r="C31" s="75">
        <f>SUM(C11,C21)</f>
        <v>5078291.16</v>
      </c>
      <c r="D31" s="75">
        <f t="shared" ref="D31:F31" si="13">SUM(D11,D21)</f>
        <v>121055</v>
      </c>
      <c r="E31" s="75">
        <f t="shared" ref="E31" si="14">SUM(E11,E21)</f>
        <v>44933692.709999993</v>
      </c>
      <c r="F31" s="76">
        <f t="shared" si="13"/>
        <v>50133038.869999997</v>
      </c>
    </row>
    <row r="32" spans="2:6" ht="16.5" thickBot="1">
      <c r="B32" s="13" t="s">
        <v>8</v>
      </c>
      <c r="C32" s="14">
        <f>SUM(C26:C31)</f>
        <v>4797691470.1699991</v>
      </c>
      <c r="D32" s="14">
        <f t="shared" ref="D32:F32" si="15">SUM(D26:D31)</f>
        <v>1808617548.5400004</v>
      </c>
      <c r="E32" s="14">
        <f t="shared" si="15"/>
        <v>3212433464.6699996</v>
      </c>
      <c r="F32" s="14">
        <f t="shared" si="15"/>
        <v>9818742483.3799992</v>
      </c>
    </row>
    <row r="33" spans="2:9">
      <c r="B33" s="29"/>
      <c r="C33" s="29"/>
      <c r="D33" s="29"/>
      <c r="E33" s="29"/>
      <c r="F33" s="36"/>
    </row>
    <row r="34" spans="2:9">
      <c r="B34" s="97"/>
      <c r="C34" s="97"/>
      <c r="D34" s="97"/>
      <c r="E34" s="97"/>
      <c r="F34" s="97"/>
    </row>
    <row r="35" spans="2:9">
      <c r="B35" s="96" t="s">
        <v>11</v>
      </c>
      <c r="C35" s="96"/>
      <c r="D35" s="96"/>
      <c r="E35" s="96"/>
      <c r="F35" s="96"/>
    </row>
    <row r="36" spans="2:9" ht="31.5">
      <c r="B36" s="26" t="s">
        <v>39</v>
      </c>
      <c r="C36" s="10" t="s">
        <v>5</v>
      </c>
      <c r="D36" s="10" t="s">
        <v>6</v>
      </c>
      <c r="E36" s="10" t="s">
        <v>7</v>
      </c>
      <c r="F36" s="10" t="s">
        <v>10</v>
      </c>
    </row>
    <row r="37" spans="2:9" ht="15" customHeight="1">
      <c r="B37" s="11" t="s">
        <v>0</v>
      </c>
      <c r="C37" s="53">
        <f>+'[1]Mod1_Missione 10 spese correnti'!$Z$15</f>
        <v>650170399.24999988</v>
      </c>
      <c r="D37" s="53">
        <f>+'[1]Mod1_Missione 10 spese correnti'!$Z$20</f>
        <v>521835363.44</v>
      </c>
      <c r="E37" s="53">
        <f>+'[1]Mod1_Missione 10 spese correnti'!$Z$29</f>
        <v>907749529.25999999</v>
      </c>
      <c r="F37" s="12">
        <f t="shared" ref="F37:F42" si="16">SUM(C37:E37)</f>
        <v>2079755291.9499998</v>
      </c>
    </row>
    <row r="38" spans="2:9" ht="15" customHeight="1">
      <c r="B38" s="11" t="s">
        <v>1</v>
      </c>
      <c r="C38" s="53">
        <f>+'[1]Mod1_Missione 10 spese correnti'!$AA$15</f>
        <v>124755677.66000007</v>
      </c>
      <c r="D38" s="53">
        <f>+'[1]Mod1_Missione 10 spese correnti'!$AA$20</f>
        <v>625455909.69999993</v>
      </c>
      <c r="E38" s="53">
        <f>+'[1]Mod1_Missione 10 spese correnti'!$AA$29</f>
        <v>1104341568.73</v>
      </c>
      <c r="F38" s="12">
        <f t="shared" si="16"/>
        <v>1854553156.0900002</v>
      </c>
    </row>
    <row r="39" spans="2:9" ht="15" customHeight="1">
      <c r="B39" s="11" t="s">
        <v>2</v>
      </c>
      <c r="C39" s="53">
        <f>+'[1]Mod1_Missione 10 spese correnti'!$AB$15</f>
        <v>1080387.5699999998</v>
      </c>
      <c r="D39" s="53">
        <f>+'[1]Mod1_Missione 10 spese correnti'!$AB$20</f>
        <v>28227388.219999999</v>
      </c>
      <c r="E39" s="53">
        <f>+'[1]Mod1_Missione 10 spese correnti'!$AB$29</f>
        <v>71599173.710000008</v>
      </c>
      <c r="F39" s="12">
        <f t="shared" si="16"/>
        <v>100906949.5</v>
      </c>
    </row>
    <row r="40" spans="2:9" ht="15" customHeight="1">
      <c r="B40" s="11" t="s">
        <v>3</v>
      </c>
      <c r="C40" s="53">
        <f>+'[1]Mod1_Missione 10 spese correnti'!$AC$15</f>
        <v>3390288.77</v>
      </c>
      <c r="D40" s="53">
        <f>+'[1]Mod1_Missione 10 spese correnti'!$AC$20</f>
        <v>163945.84000000003</v>
      </c>
      <c r="E40" s="53">
        <f>+'[1]Mod1_Missione 10 spese correnti'!$AC$29</f>
        <v>62985018.080000006</v>
      </c>
      <c r="F40" s="12">
        <f t="shared" si="16"/>
        <v>66539252.690000005</v>
      </c>
      <c r="I40" s="8" t="s">
        <v>9</v>
      </c>
    </row>
    <row r="41" spans="2:9" ht="15" customHeight="1">
      <c r="B41" s="11" t="s">
        <v>4</v>
      </c>
      <c r="C41" s="53">
        <f>+'[1]Mod1_Missione 10 spese correnti'!$AD$15</f>
        <v>149918729.45999998</v>
      </c>
      <c r="D41" s="53">
        <f>+'[1]Mod1_Missione 10 spese correnti'!$AD$20</f>
        <v>24537999.219999999</v>
      </c>
      <c r="E41" s="53">
        <f>+'[1]Mod1_Missione 10 spese correnti'!$AD$29</f>
        <v>2038678.4699999997</v>
      </c>
      <c r="F41" s="12">
        <f t="shared" si="16"/>
        <v>176495407.14999998</v>
      </c>
    </row>
    <row r="42" spans="2:9" ht="15" customHeight="1" thickBot="1">
      <c r="B42" s="1" t="s">
        <v>66</v>
      </c>
      <c r="C42" s="53">
        <f>+'[1]Mod1_Missione 10 spese correnti'!$AE$15</f>
        <v>4961224.6899999995</v>
      </c>
      <c r="D42" s="53">
        <f>+'[1]Mod1_Missione 10 spese correnti'!$AE$20</f>
        <v>113241.16</v>
      </c>
      <c r="E42" s="53">
        <f>+'[1]Mod1_Missione 10 spese correnti'!$AE$29</f>
        <v>9210155.6900000013</v>
      </c>
      <c r="F42" s="12">
        <f t="shared" si="16"/>
        <v>14284621.540000001</v>
      </c>
    </row>
    <row r="43" spans="2:9" ht="16.5" thickBot="1">
      <c r="B43" s="13" t="s">
        <v>8</v>
      </c>
      <c r="C43" s="14">
        <f>SUM(C37:C42)</f>
        <v>934276707.4000001</v>
      </c>
      <c r="D43" s="14">
        <f t="shared" ref="D43:F43" si="17">SUM(D37:D42)</f>
        <v>1200333847.5799999</v>
      </c>
      <c r="E43" s="14">
        <f t="shared" si="17"/>
        <v>2157924123.9400001</v>
      </c>
      <c r="F43" s="80">
        <f t="shared" si="17"/>
        <v>4292534678.9200001</v>
      </c>
    </row>
    <row r="44" spans="2:9">
      <c r="F44" s="30" t="s">
        <v>9</v>
      </c>
    </row>
    <row r="45" spans="2:9">
      <c r="B45" s="15" t="s">
        <v>17</v>
      </c>
      <c r="C45" s="15"/>
      <c r="D45" s="15"/>
      <c r="E45" s="15"/>
      <c r="F45" s="15"/>
    </row>
    <row r="46" spans="2:9" ht="31.5">
      <c r="B46" s="26" t="s">
        <v>39</v>
      </c>
      <c r="C46" s="10" t="s">
        <v>5</v>
      </c>
      <c r="D46" s="10" t="s">
        <v>6</v>
      </c>
      <c r="E46" s="10" t="s">
        <v>7</v>
      </c>
      <c r="F46" s="10" t="s">
        <v>10</v>
      </c>
    </row>
    <row r="47" spans="2:9" ht="15" customHeight="1">
      <c r="B47" s="11" t="s">
        <v>0</v>
      </c>
      <c r="C47" s="53">
        <f>+'[1]Mod1_Missione 10 spese correnti'!$AH$15</f>
        <v>410964965.53999996</v>
      </c>
      <c r="D47" s="53">
        <f>+'[1]Mod1_Missione 10 spese correnti'!$AH$20</f>
        <v>14255375.51</v>
      </c>
      <c r="E47" s="53">
        <f>+'[1]Mod1_Missione 10 spese correnti'!$AH$29</f>
        <v>1706644.11</v>
      </c>
      <c r="F47" s="12">
        <f t="shared" ref="F47:F52" si="18">SUM(C47:E47)</f>
        <v>426926985.15999997</v>
      </c>
    </row>
    <row r="48" spans="2:9" ht="15" customHeight="1">
      <c r="B48" s="11" t="s">
        <v>1</v>
      </c>
      <c r="C48" s="53">
        <f>+'[1]Mod1_Missione 10 spese correnti'!$AI$15</f>
        <v>1786617482.96</v>
      </c>
      <c r="D48" s="53">
        <f>+'[1]Mod1_Missione 10 spese correnti'!$AI$20</f>
        <v>427604244.71000004</v>
      </c>
      <c r="E48" s="53">
        <f>+'[1]Mod1_Missione 10 spese correnti'!$AI$29</f>
        <v>277162618.29000002</v>
      </c>
      <c r="F48" s="12">
        <f t="shared" si="18"/>
        <v>2491384345.96</v>
      </c>
    </row>
    <row r="49" spans="2:6" ht="15" customHeight="1">
      <c r="B49" s="11" t="s">
        <v>2</v>
      </c>
      <c r="C49" s="53">
        <f>+'[1]Mod1_Missione 10 spese correnti'!$AJ$15</f>
        <v>18755631.649999999</v>
      </c>
      <c r="D49" s="53">
        <f>+'[1]Mod1_Missione 10 spese correnti'!$AJ$20</f>
        <v>4225607.92</v>
      </c>
      <c r="E49" s="53">
        <f>+'[1]Mod1_Missione 10 spese correnti'!$AJ$29</f>
        <v>2249807.46</v>
      </c>
      <c r="F49" s="12">
        <f t="shared" si="18"/>
        <v>25231047.030000001</v>
      </c>
    </row>
    <row r="50" spans="2:6" ht="15" customHeight="1">
      <c r="B50" s="11" t="s">
        <v>3</v>
      </c>
      <c r="C50" s="53">
        <f>+'[1]Mod1_Missione 10 spese correnti'!$AK$15</f>
        <v>127364.1</v>
      </c>
      <c r="D50" s="53">
        <f>+'[1]Mod1_Missione 10 spese correnti'!$AK$20</f>
        <v>1332505.78</v>
      </c>
      <c r="E50" s="53">
        <f>+'[1]Mod1_Missione 10 spese correnti'!$AK$29</f>
        <v>43232354.359999999</v>
      </c>
      <c r="F50" s="12">
        <f t="shared" si="18"/>
        <v>44692224.240000002</v>
      </c>
    </row>
    <row r="51" spans="2:6" ht="15" customHeight="1">
      <c r="B51" s="11" t="s">
        <v>4</v>
      </c>
      <c r="C51" s="53">
        <f>+'[1]Mod1_Missione 10 spese correnti'!$AL$15</f>
        <v>30406143.539999999</v>
      </c>
      <c r="D51" s="53">
        <f>+'[1]Mod1_Missione 10 spese correnti'!$AL$20</f>
        <v>41195316.589999996</v>
      </c>
      <c r="E51" s="53">
        <f>+'[1]Mod1_Missione 10 spese correnti'!$AL$29</f>
        <v>787619.25</v>
      </c>
      <c r="F51" s="12">
        <f t="shared" si="18"/>
        <v>72389079.379999995</v>
      </c>
    </row>
    <row r="52" spans="2:6" ht="15" customHeight="1" thickBot="1">
      <c r="B52" s="1" t="s">
        <v>66</v>
      </c>
      <c r="C52" s="53">
        <f>+'[1]Mod1_Missione 10 spese correnti'!$AM$15</f>
        <v>0</v>
      </c>
      <c r="D52" s="53">
        <f>+'[1]Mod1_Missione 10 spese correnti'!$AM$20</f>
        <v>0</v>
      </c>
      <c r="E52" s="53">
        <f>+'[1]Mod1_Missione 10 spese correnti'!$AM$29</f>
        <v>29539869.52</v>
      </c>
      <c r="F52" s="12">
        <f t="shared" si="18"/>
        <v>29539869.52</v>
      </c>
    </row>
    <row r="53" spans="2:6" ht="16.5" thickBot="1">
      <c r="B53" s="13" t="s">
        <v>8</v>
      </c>
      <c r="C53" s="14">
        <f>SUM(C47:C52)</f>
        <v>2246871587.79</v>
      </c>
      <c r="D53" s="14">
        <f t="shared" ref="D53:F53" si="19">SUM(D47:D52)</f>
        <v>488613050.50999999</v>
      </c>
      <c r="E53" s="14">
        <f t="shared" si="19"/>
        <v>354678912.99000001</v>
      </c>
      <c r="F53" s="80">
        <f t="shared" si="19"/>
        <v>3090163551.29</v>
      </c>
    </row>
    <row r="54" spans="2:6">
      <c r="F54" s="30" t="s">
        <v>9</v>
      </c>
    </row>
    <row r="55" spans="2:6">
      <c r="B55" s="96" t="s">
        <v>75</v>
      </c>
      <c r="C55" s="96"/>
      <c r="D55" s="96"/>
      <c r="E55" s="96"/>
      <c r="F55" s="96"/>
    </row>
    <row r="56" spans="2:6" ht="31.5">
      <c r="B56" s="26" t="s">
        <v>39</v>
      </c>
      <c r="C56" s="10" t="s">
        <v>5</v>
      </c>
      <c r="D56" s="10" t="s">
        <v>6</v>
      </c>
      <c r="E56" s="10" t="s">
        <v>7</v>
      </c>
      <c r="F56" s="10" t="s">
        <v>10</v>
      </c>
    </row>
    <row r="57" spans="2:6" ht="15" customHeight="1">
      <c r="B57" s="11" t="s">
        <v>0</v>
      </c>
      <c r="C57" s="53">
        <f>+'[1]Mod1_Missione 10 spese correnti'!$AP$15</f>
        <v>1061135364.7899997</v>
      </c>
      <c r="D57" s="53">
        <f>+'[1]Mod1_Missione 10 spese correnti'!$AP$20</f>
        <v>536090738.94999999</v>
      </c>
      <c r="E57" s="53">
        <f>+'[1]Mod1_Missione 10 spese correnti'!$AP$29</f>
        <v>909456173.37</v>
      </c>
      <c r="F57" s="12">
        <f t="shared" ref="F57:F62" si="20">SUM(C57:E57)</f>
        <v>2506682277.1099997</v>
      </c>
    </row>
    <row r="58" spans="2:6" ht="15" customHeight="1">
      <c r="B58" s="11" t="s">
        <v>1</v>
      </c>
      <c r="C58" s="53">
        <f>+'[1]Mod1_Missione 10 spese correnti'!$AQ$15</f>
        <v>1911373160.6200001</v>
      </c>
      <c r="D58" s="53">
        <f>+'[1]Mod1_Missione 10 spese correnti'!$AQ$20</f>
        <v>1053060154.41</v>
      </c>
      <c r="E58" s="53">
        <f>+'[1]Mod1_Missione 10 spese correnti'!$AQ$29</f>
        <v>1381504187.02</v>
      </c>
      <c r="F58" s="12">
        <f t="shared" si="20"/>
        <v>4345937502.0500002</v>
      </c>
    </row>
    <row r="59" spans="2:6" ht="15" customHeight="1">
      <c r="B59" s="11" t="s">
        <v>2</v>
      </c>
      <c r="C59" s="53">
        <f>+'[1]Mod1_Missione 10 spese correnti'!$AR$15</f>
        <v>19836019.220000003</v>
      </c>
      <c r="D59" s="53">
        <f>+'[1]Mod1_Missione 10 spese correnti'!$AR$20</f>
        <v>32452996.140000001</v>
      </c>
      <c r="E59" s="53">
        <f>+'[1]Mod1_Missione 10 spese correnti'!$AR$29</f>
        <v>73848981.170000002</v>
      </c>
      <c r="F59" s="12">
        <f t="shared" si="20"/>
        <v>126137996.53</v>
      </c>
    </row>
    <row r="60" spans="2:6" ht="15" customHeight="1">
      <c r="B60" s="11" t="s">
        <v>3</v>
      </c>
      <c r="C60" s="53">
        <f>+'[1]Mod1_Missione 10 spese correnti'!$AS$15</f>
        <v>3517652.87</v>
      </c>
      <c r="D60" s="53">
        <f>+'[1]Mod1_Missione 10 spese correnti'!$AS$20</f>
        <v>1496451.62</v>
      </c>
      <c r="E60" s="53">
        <f>+'[1]Mod1_Missione 10 spese correnti'!$AS$29</f>
        <v>106217372.44000001</v>
      </c>
      <c r="F60" s="12">
        <f t="shared" si="20"/>
        <v>111231476.93000001</v>
      </c>
    </row>
    <row r="61" spans="2:6" ht="15" customHeight="1">
      <c r="B61" s="11" t="s">
        <v>4</v>
      </c>
      <c r="C61" s="53">
        <f>+'[1]Mod1_Missione 10 spese correnti'!$AT$15</f>
        <v>180324872.99999997</v>
      </c>
      <c r="D61" s="53">
        <f>+'[1]Mod1_Missione 10 spese correnti'!$AT$20</f>
        <v>65733315.81000001</v>
      </c>
      <c r="E61" s="53">
        <f>+'[1]Mod1_Missione 10 spese correnti'!$AT$29</f>
        <v>2826297.7199999997</v>
      </c>
      <c r="F61" s="12">
        <f t="shared" si="20"/>
        <v>248884486.52999997</v>
      </c>
    </row>
    <row r="62" spans="2:6" ht="15" customHeight="1" thickBot="1">
      <c r="B62" s="1" t="s">
        <v>66</v>
      </c>
      <c r="C62" s="53">
        <f>+'[1]Mod1_Missione 10 spese correnti'!$AU$15</f>
        <v>4961224.6899999995</v>
      </c>
      <c r="D62" s="53">
        <f>+'[1]Mod1_Missione 10 spese correnti'!$AU$20</f>
        <v>113241.16</v>
      </c>
      <c r="E62" s="53">
        <f>+'[1]Mod1_Missione 10 spese correnti'!$AU$29</f>
        <v>38750025.209999993</v>
      </c>
      <c r="F62" s="12">
        <f t="shared" si="20"/>
        <v>43824491.059999995</v>
      </c>
    </row>
    <row r="63" spans="2:6" ht="16.5" thickBot="1">
      <c r="B63" s="13" t="s">
        <v>8</v>
      </c>
      <c r="C63" s="14">
        <f>SUM(C57:C62)</f>
        <v>3181148295.1899996</v>
      </c>
      <c r="D63" s="14">
        <f t="shared" ref="D63:F63" si="21">SUM(D57:D62)</f>
        <v>1688946898.0899999</v>
      </c>
      <c r="E63" s="14">
        <f t="shared" si="21"/>
        <v>2512603036.9299998</v>
      </c>
      <c r="F63" s="14">
        <f t="shared" si="21"/>
        <v>7382698230.21</v>
      </c>
    </row>
    <row r="64" spans="2:6">
      <c r="C64" s="30" t="s">
        <v>9</v>
      </c>
      <c r="D64" s="30" t="s">
        <v>9</v>
      </c>
      <c r="E64" s="30" t="s">
        <v>9</v>
      </c>
      <c r="F64" s="30"/>
    </row>
    <row r="66" spans="2:6">
      <c r="B66" s="98" t="s">
        <v>24</v>
      </c>
      <c r="C66" s="98"/>
      <c r="D66" s="98"/>
      <c r="E66" s="98"/>
      <c r="F66" s="98"/>
    </row>
    <row r="67" spans="2:6" ht="31.5">
      <c r="B67" s="26" t="s">
        <v>39</v>
      </c>
      <c r="C67" s="10" t="s">
        <v>5</v>
      </c>
      <c r="D67" s="10" t="s">
        <v>6</v>
      </c>
      <c r="E67" s="10" t="s">
        <v>7</v>
      </c>
      <c r="F67" s="10" t="s">
        <v>10</v>
      </c>
    </row>
    <row r="68" spans="2:6" ht="15" customHeight="1">
      <c r="B68" s="11" t="s">
        <v>0</v>
      </c>
      <c r="C68" s="53">
        <f>+'[1]Mod1_Missione 10 spese correnti'!$AX$15</f>
        <v>87361471.75999999</v>
      </c>
      <c r="D68" s="53">
        <f>+'[1]Mod1_Missione 10 spese correnti'!$AX$20</f>
        <v>104563367.50999999</v>
      </c>
      <c r="E68" s="53">
        <f>+'[1]Mod1_Missione 10 spese correnti'!$AX$29</f>
        <v>186197010.75000003</v>
      </c>
      <c r="F68" s="12">
        <f t="shared" ref="F68:F73" si="22">SUM(C68:E68)</f>
        <v>378121850.01999998</v>
      </c>
    </row>
    <row r="69" spans="2:6" ht="15" customHeight="1">
      <c r="B69" s="11" t="s">
        <v>1</v>
      </c>
      <c r="C69" s="53">
        <f>+'[1]Mod1_Missione 10 spese correnti'!$AY$15</f>
        <v>21566755.399999995</v>
      </c>
      <c r="D69" s="53">
        <f>+'[1]Mod1_Missione 10 spese correnti'!$AY$20</f>
        <v>87643165.589999989</v>
      </c>
      <c r="E69" s="53">
        <f>+'[1]Mod1_Missione 10 spese correnti'!$AY$29</f>
        <v>201784316.94999999</v>
      </c>
      <c r="F69" s="12">
        <f t="shared" si="22"/>
        <v>310994237.93999994</v>
      </c>
    </row>
    <row r="70" spans="2:6" ht="15" customHeight="1">
      <c r="B70" s="11" t="s">
        <v>2</v>
      </c>
      <c r="C70" s="53">
        <f>+'[1]Mod1_Missione 10 spese correnti'!$AZ$15</f>
        <v>636520.0199999999</v>
      </c>
      <c r="D70" s="53">
        <f>+'[1]Mod1_Missione 10 spese correnti'!$AZ$20</f>
        <v>2081656.89</v>
      </c>
      <c r="E70" s="53">
        <f>+'[1]Mod1_Missione 10 spese correnti'!$AZ$29</f>
        <v>20298902.190000001</v>
      </c>
      <c r="F70" s="12">
        <f t="shared" si="22"/>
        <v>23017079.100000001</v>
      </c>
    </row>
    <row r="71" spans="2:6" ht="15" customHeight="1">
      <c r="B71" s="11" t="s">
        <v>3</v>
      </c>
      <c r="C71" s="53">
        <f>+'[1]Mod1_Missione 10 spese correnti'!$BA$15</f>
        <v>534747.55999999994</v>
      </c>
      <c r="D71" s="53">
        <f>+'[1]Mod1_Missione 10 spese correnti'!$BA$20</f>
        <v>11852.64</v>
      </c>
      <c r="E71" s="53">
        <f>+'[1]Mod1_Missione 10 spese correnti'!$BA$29</f>
        <v>16765688.02</v>
      </c>
      <c r="F71" s="12">
        <f t="shared" si="22"/>
        <v>17312288.219999999</v>
      </c>
    </row>
    <row r="72" spans="2:6" ht="15" customHeight="1">
      <c r="B72" s="11" t="s">
        <v>4</v>
      </c>
      <c r="C72" s="53">
        <f>+'[1]Mod1_Missione 10 spese correnti'!$BB$15</f>
        <v>13729179.690000001</v>
      </c>
      <c r="D72" s="53">
        <f>+'[1]Mod1_Missione 10 spese correnti'!$BB$20</f>
        <v>341798.17</v>
      </c>
      <c r="E72" s="53">
        <f>+'[1]Mod1_Missione 10 spese correnti'!$BB$29</f>
        <v>3162479.87</v>
      </c>
      <c r="F72" s="12">
        <f t="shared" si="22"/>
        <v>17233457.73</v>
      </c>
    </row>
    <row r="73" spans="2:6" ht="15" customHeight="1" thickBot="1">
      <c r="B73" s="1" t="s">
        <v>66</v>
      </c>
      <c r="C73" s="53">
        <f>+'[1]Mod1_Missione 10 spese correnti'!$BC$15</f>
        <v>5865397.6600000011</v>
      </c>
      <c r="D73" s="53">
        <f>+'[1]Mod1_Missione 10 spese correnti'!$BC$20</f>
        <v>5966.04</v>
      </c>
      <c r="E73" s="53">
        <f>+'[1]Mod1_Missione 10 spese correnti'!$BC$29</f>
        <v>3093296.1099999994</v>
      </c>
      <c r="F73" s="12">
        <f t="shared" si="22"/>
        <v>8964659.8100000005</v>
      </c>
    </row>
    <row r="74" spans="2:6" ht="16.5" thickBot="1">
      <c r="B74" s="55" t="s">
        <v>8</v>
      </c>
      <c r="C74" s="14">
        <f>SUM(C68:C73)</f>
        <v>129694072.08999997</v>
      </c>
      <c r="D74" s="14">
        <f t="shared" ref="D74:F74" si="23">SUM(D68:D73)</f>
        <v>194647806.83999991</v>
      </c>
      <c r="E74" s="14">
        <f t="shared" si="23"/>
        <v>431301693.89000005</v>
      </c>
      <c r="F74" s="80">
        <f t="shared" si="23"/>
        <v>755643572.81999993</v>
      </c>
    </row>
    <row r="75" spans="2:6">
      <c r="C75" s="30" t="s">
        <v>9</v>
      </c>
      <c r="D75" s="30" t="s">
        <v>9</v>
      </c>
      <c r="E75" s="30" t="s">
        <v>9</v>
      </c>
      <c r="F75" s="30" t="s">
        <v>9</v>
      </c>
    </row>
    <row r="76" spans="2:6">
      <c r="B76" s="46" t="s">
        <v>16</v>
      </c>
      <c r="C76" s="16"/>
      <c r="D76" s="16"/>
      <c r="E76" s="16"/>
      <c r="F76" s="16"/>
    </row>
    <row r="77" spans="2:6" ht="31.5">
      <c r="B77" s="26" t="s">
        <v>39</v>
      </c>
      <c r="C77" s="10" t="s">
        <v>5</v>
      </c>
      <c r="D77" s="10" t="s">
        <v>6</v>
      </c>
      <c r="E77" s="10" t="s">
        <v>7</v>
      </c>
      <c r="F77" s="10" t="s">
        <v>10</v>
      </c>
    </row>
    <row r="78" spans="2:6" ht="15" customHeight="1">
      <c r="B78" s="11" t="s">
        <v>0</v>
      </c>
      <c r="C78" s="53">
        <f>+'[1]Mod1_Missione 10 spese correnti'!$BF$15</f>
        <v>145223221.51000002</v>
      </c>
      <c r="D78" s="53">
        <f>+'[1]Mod1_Missione 10 spese correnti'!$BF$20</f>
        <v>6082395.7800000003</v>
      </c>
      <c r="E78" s="53">
        <f>+'[1]Mod1_Missione 10 spese correnti'!$BF$29</f>
        <v>0</v>
      </c>
      <c r="F78" s="12">
        <f t="shared" ref="F78:F83" si="24">SUM(C78:E78)</f>
        <v>151305617.29000002</v>
      </c>
    </row>
    <row r="79" spans="2:6" ht="15" customHeight="1">
      <c r="B79" s="11" t="s">
        <v>1</v>
      </c>
      <c r="C79" s="53">
        <f>+'[1]Mod1_Missione 10 spese correnti'!$BG$15</f>
        <v>149732098.94999999</v>
      </c>
      <c r="D79" s="53">
        <f>+'[1]Mod1_Missione 10 spese correnti'!$BG$20</f>
        <v>219168640.30000001</v>
      </c>
      <c r="E79" s="53">
        <f>+'[1]Mod1_Missione 10 spese correnti'!$BG$29</f>
        <v>56853923.07</v>
      </c>
      <c r="F79" s="12">
        <f t="shared" si="24"/>
        <v>425754662.31999999</v>
      </c>
    </row>
    <row r="80" spans="2:6" ht="15" customHeight="1">
      <c r="B80" s="11" t="s">
        <v>2</v>
      </c>
      <c r="C80" s="53">
        <f>+'[1]Mod1_Missione 10 spese correnti'!$BH$15</f>
        <v>10679363.090000002</v>
      </c>
      <c r="D80" s="53">
        <f>+'[1]Mod1_Missione 10 spese correnti'!$BH$20</f>
        <v>2240978.1800000002</v>
      </c>
      <c r="E80" s="53">
        <f>+'[1]Mod1_Missione 10 spese correnti'!$BH$29</f>
        <v>327190.51</v>
      </c>
      <c r="F80" s="12">
        <f t="shared" si="24"/>
        <v>13247531.780000001</v>
      </c>
    </row>
    <row r="81" spans="2:6" ht="15" customHeight="1">
      <c r="B81" s="11" t="s">
        <v>3</v>
      </c>
      <c r="C81" s="53">
        <f>+'[1]Mod1_Missione 10 spese correnti'!$BI$15</f>
        <v>363896.61</v>
      </c>
      <c r="D81" s="53">
        <f>+'[1]Mod1_Missione 10 spese correnti'!$BI$20</f>
        <v>148869.64000000001</v>
      </c>
      <c r="E81" s="53">
        <f>+'[1]Mod1_Missione 10 spese correnti'!$BI$29</f>
        <v>4908783.33</v>
      </c>
      <c r="F81" s="12">
        <f t="shared" si="24"/>
        <v>5421549.5800000001</v>
      </c>
    </row>
    <row r="82" spans="2:6" ht="15" customHeight="1">
      <c r="B82" s="11" t="s">
        <v>4</v>
      </c>
      <c r="C82" s="53">
        <f>+'[1]Mod1_Missione 10 spese correnti'!$BJ$15</f>
        <v>695843.97000000009</v>
      </c>
      <c r="D82" s="53">
        <f>+'[1]Mod1_Missione 10 spese correnti'!$BJ$20</f>
        <v>2373359.75</v>
      </c>
      <c r="E82" s="53">
        <f>+'[1]Mod1_Missione 10 spese correnti'!$BJ$29</f>
        <v>14984420.619999999</v>
      </c>
      <c r="F82" s="12">
        <f t="shared" si="24"/>
        <v>18053624.34</v>
      </c>
    </row>
    <row r="83" spans="2:6" ht="15" customHeight="1" thickBot="1">
      <c r="B83" s="1" t="s">
        <v>66</v>
      </c>
      <c r="C83" s="53">
        <f>+'[1]Mod1_Missione 10 spese correnti'!$BK$15</f>
        <v>0</v>
      </c>
      <c r="D83" s="53">
        <f>+'[1]Mod1_Missione 10 spese correnti'!$BK$20</f>
        <v>0</v>
      </c>
      <c r="E83" s="53">
        <f>+'[1]Mod1_Missione 10 spese correnti'!$BK$29</f>
        <v>5152810.4600000009</v>
      </c>
      <c r="F83" s="12">
        <f t="shared" si="24"/>
        <v>5152810.4600000009</v>
      </c>
    </row>
    <row r="84" spans="2:6" ht="16.5" thickBot="1">
      <c r="B84" s="13" t="s">
        <v>8</v>
      </c>
      <c r="C84" s="14">
        <f>SUM(C78:C83)</f>
        <v>306694424.13000005</v>
      </c>
      <c r="D84" s="14">
        <f t="shared" ref="D84:F84" si="25">SUM(D78:D83)</f>
        <v>230014243.65000001</v>
      </c>
      <c r="E84" s="14">
        <f t="shared" si="25"/>
        <v>82227127.99000001</v>
      </c>
      <c r="F84" s="80">
        <f t="shared" si="25"/>
        <v>618935795.7700001</v>
      </c>
    </row>
    <row r="85" spans="2:6">
      <c r="C85" s="30" t="s">
        <v>9</v>
      </c>
      <c r="D85" s="30" t="s">
        <v>9</v>
      </c>
      <c r="E85" s="30" t="s">
        <v>9</v>
      </c>
      <c r="F85" s="30" t="s">
        <v>9</v>
      </c>
    </row>
    <row r="86" spans="2:6">
      <c r="B86" s="95" t="s">
        <v>76</v>
      </c>
      <c r="C86" s="95"/>
      <c r="D86" s="95"/>
      <c r="E86" s="95"/>
      <c r="F86" s="95"/>
    </row>
    <row r="87" spans="2:6" ht="31.5">
      <c r="B87" s="26" t="s">
        <v>39</v>
      </c>
      <c r="C87" s="10" t="s">
        <v>5</v>
      </c>
      <c r="D87" s="10" t="s">
        <v>6</v>
      </c>
      <c r="E87" s="10" t="s">
        <v>7</v>
      </c>
      <c r="F87" s="10" t="s">
        <v>10</v>
      </c>
    </row>
    <row r="88" spans="2:6" ht="15" customHeight="1">
      <c r="B88" s="11" t="s">
        <v>0</v>
      </c>
      <c r="C88" s="53">
        <f t="shared" ref="C88:E93" si="26">SUM(C68,C78)</f>
        <v>232584693.27000001</v>
      </c>
      <c r="D88" s="53">
        <f t="shared" si="26"/>
        <v>110645763.28999999</v>
      </c>
      <c r="E88" s="53">
        <f t="shared" si="26"/>
        <v>186197010.75000003</v>
      </c>
      <c r="F88" s="12">
        <f>SUM(C88:E88)</f>
        <v>529427467.31000006</v>
      </c>
    </row>
    <row r="89" spans="2:6" ht="15" customHeight="1">
      <c r="B89" s="11" t="s">
        <v>1</v>
      </c>
      <c r="C89" s="53">
        <f t="shared" si="26"/>
        <v>171298854.34999999</v>
      </c>
      <c r="D89" s="53">
        <f t="shared" si="26"/>
        <v>306811805.88999999</v>
      </c>
      <c r="E89" s="53">
        <f t="shared" si="26"/>
        <v>258638240.01999998</v>
      </c>
      <c r="F89" s="12">
        <f>SUM(F69,F79)</f>
        <v>736748900.25999999</v>
      </c>
    </row>
    <row r="90" spans="2:6" ht="15" customHeight="1">
      <c r="B90" s="11" t="s">
        <v>2</v>
      </c>
      <c r="C90" s="53">
        <f t="shared" si="26"/>
        <v>11315883.110000001</v>
      </c>
      <c r="D90" s="53">
        <f t="shared" si="26"/>
        <v>4322635.07</v>
      </c>
      <c r="E90" s="53">
        <f t="shared" si="26"/>
        <v>20626092.700000003</v>
      </c>
      <c r="F90" s="12">
        <f>SUM(F70,F80)</f>
        <v>36264610.880000003</v>
      </c>
    </row>
    <row r="91" spans="2:6" ht="15" customHeight="1">
      <c r="B91" s="11" t="s">
        <v>3</v>
      </c>
      <c r="C91" s="53">
        <f t="shared" si="26"/>
        <v>898644.16999999993</v>
      </c>
      <c r="D91" s="53">
        <f t="shared" si="26"/>
        <v>160722.28000000003</v>
      </c>
      <c r="E91" s="53">
        <f t="shared" si="26"/>
        <v>21674471.350000001</v>
      </c>
      <c r="F91" s="12">
        <f>SUM(F71,F81)</f>
        <v>22733837.799999997</v>
      </c>
    </row>
    <row r="92" spans="2:6" ht="15" customHeight="1">
      <c r="B92" s="11" t="s">
        <v>4</v>
      </c>
      <c r="C92" s="53">
        <f t="shared" si="26"/>
        <v>14425023.660000002</v>
      </c>
      <c r="D92" s="53">
        <f t="shared" si="26"/>
        <v>2715157.92</v>
      </c>
      <c r="E92" s="53">
        <f t="shared" si="26"/>
        <v>18146900.489999998</v>
      </c>
      <c r="F92" s="12">
        <f>SUM(F72,F82)</f>
        <v>35287082.07</v>
      </c>
    </row>
    <row r="93" spans="2:6" ht="15" customHeight="1" thickBot="1">
      <c r="B93" s="1" t="s">
        <v>66</v>
      </c>
      <c r="C93" s="53">
        <f t="shared" si="26"/>
        <v>5865397.6600000011</v>
      </c>
      <c r="D93" s="53">
        <f t="shared" si="26"/>
        <v>5966.04</v>
      </c>
      <c r="E93" s="53">
        <f t="shared" si="26"/>
        <v>8246106.5700000003</v>
      </c>
      <c r="F93" s="12">
        <f>SUM(F73,F83)</f>
        <v>14117470.270000001</v>
      </c>
    </row>
    <row r="94" spans="2:6" ht="16.5" thickBot="1">
      <c r="B94" s="13" t="s">
        <v>8</v>
      </c>
      <c r="C94" s="14">
        <f>SUM(C88:C93)</f>
        <v>436388496.22000009</v>
      </c>
      <c r="D94" s="14">
        <f t="shared" ref="D94:F94" si="27">SUM(D88:D93)</f>
        <v>424662050.48999995</v>
      </c>
      <c r="E94" s="14">
        <f t="shared" si="27"/>
        <v>513528821.88</v>
      </c>
      <c r="F94" s="14">
        <f t="shared" si="27"/>
        <v>1374579368.5900002</v>
      </c>
    </row>
    <row r="95" spans="2:6">
      <c r="B95" s="36" t="s">
        <v>9</v>
      </c>
      <c r="C95" s="36" t="s">
        <v>9</v>
      </c>
      <c r="D95" s="36" t="s">
        <v>9</v>
      </c>
      <c r="E95" s="36" t="s">
        <v>9</v>
      </c>
      <c r="F95" s="36"/>
    </row>
    <row r="96" spans="2:6">
      <c r="B96" s="97"/>
      <c r="C96" s="97"/>
      <c r="D96" s="97"/>
      <c r="E96" s="97"/>
      <c r="F96" s="97"/>
    </row>
    <row r="97" spans="2:6">
      <c r="B97" s="96" t="s">
        <v>25</v>
      </c>
      <c r="C97" s="96"/>
      <c r="D97" s="96"/>
      <c r="E97" s="96"/>
      <c r="F97" s="96"/>
    </row>
    <row r="98" spans="2:6" ht="31.5">
      <c r="B98" s="26" t="s">
        <v>39</v>
      </c>
      <c r="C98" s="10" t="s">
        <v>5</v>
      </c>
      <c r="D98" s="10" t="s">
        <v>6</v>
      </c>
      <c r="E98" s="10" t="s">
        <v>7</v>
      </c>
      <c r="F98" s="10" t="s">
        <v>10</v>
      </c>
    </row>
    <row r="99" spans="2:6" ht="15" customHeight="1">
      <c r="B99" s="11" t="s">
        <v>0</v>
      </c>
      <c r="C99" s="53">
        <f>SUM(C37,C68)</f>
        <v>737531871.00999987</v>
      </c>
      <c r="D99" s="53">
        <f t="shared" ref="D99:E99" si="28">SUM(D37,D68)</f>
        <v>626398730.95000005</v>
      </c>
      <c r="E99" s="53">
        <f t="shared" si="28"/>
        <v>1093946540.01</v>
      </c>
      <c r="F99" s="81">
        <f t="shared" ref="F99:F104" si="29">SUM(C99:E99)</f>
        <v>2457877141.9700003</v>
      </c>
    </row>
    <row r="100" spans="2:6" ht="15" customHeight="1">
      <c r="B100" s="11" t="s">
        <v>1</v>
      </c>
      <c r="C100" s="53">
        <f t="shared" ref="C100:E104" si="30">SUM(C38,C69)</f>
        <v>146322433.06000006</v>
      </c>
      <c r="D100" s="53">
        <f t="shared" si="30"/>
        <v>713099075.28999996</v>
      </c>
      <c r="E100" s="53">
        <f t="shared" si="30"/>
        <v>1306125885.6800001</v>
      </c>
      <c r="F100" s="81">
        <f t="shared" si="29"/>
        <v>2165547394.0300002</v>
      </c>
    </row>
    <row r="101" spans="2:6" ht="15" customHeight="1">
      <c r="B101" s="11" t="s">
        <v>2</v>
      </c>
      <c r="C101" s="53">
        <f t="shared" si="30"/>
        <v>1716907.5899999999</v>
      </c>
      <c r="D101" s="53">
        <f t="shared" si="30"/>
        <v>30309045.109999999</v>
      </c>
      <c r="E101" s="53">
        <f t="shared" si="30"/>
        <v>91898075.900000006</v>
      </c>
      <c r="F101" s="81">
        <f t="shared" si="29"/>
        <v>123924028.60000001</v>
      </c>
    </row>
    <row r="102" spans="2:6" ht="15" customHeight="1">
      <c r="B102" s="11" t="s">
        <v>3</v>
      </c>
      <c r="C102" s="53">
        <f t="shared" si="30"/>
        <v>3925036.33</v>
      </c>
      <c r="D102" s="53">
        <f t="shared" si="30"/>
        <v>175798.48000000004</v>
      </c>
      <c r="E102" s="53">
        <f t="shared" si="30"/>
        <v>79750706.100000009</v>
      </c>
      <c r="F102" s="81">
        <f t="shared" si="29"/>
        <v>83851540.910000011</v>
      </c>
    </row>
    <row r="103" spans="2:6" ht="15" customHeight="1">
      <c r="B103" s="11" t="s">
        <v>4</v>
      </c>
      <c r="C103" s="53">
        <f t="shared" si="30"/>
        <v>163647909.14999998</v>
      </c>
      <c r="D103" s="53">
        <f t="shared" si="30"/>
        <v>24879797.390000001</v>
      </c>
      <c r="E103" s="53">
        <f t="shared" si="30"/>
        <v>5201158.34</v>
      </c>
      <c r="F103" s="81">
        <f t="shared" si="29"/>
        <v>193728864.87999997</v>
      </c>
    </row>
    <row r="104" spans="2:6" ht="15" customHeight="1" thickBot="1">
      <c r="B104" s="1" t="s">
        <v>66</v>
      </c>
      <c r="C104" s="53">
        <f t="shared" si="30"/>
        <v>10826622.350000001</v>
      </c>
      <c r="D104" s="53">
        <f t="shared" si="30"/>
        <v>119207.2</v>
      </c>
      <c r="E104" s="53">
        <f t="shared" si="30"/>
        <v>12303451.800000001</v>
      </c>
      <c r="F104" s="81">
        <f t="shared" si="29"/>
        <v>23249281.350000001</v>
      </c>
    </row>
    <row r="105" spans="2:6" ht="16.5" thickBot="1">
      <c r="B105" s="13" t="s">
        <v>8</v>
      </c>
      <c r="C105" s="14">
        <f>SUM(C99:C104)</f>
        <v>1063970779.49</v>
      </c>
      <c r="D105" s="14">
        <f t="shared" ref="D105:F105" si="31">SUM(D99:D104)</f>
        <v>1394981654.4200001</v>
      </c>
      <c r="E105" s="14">
        <f t="shared" si="31"/>
        <v>2589225817.8300004</v>
      </c>
      <c r="F105" s="14">
        <f t="shared" si="31"/>
        <v>5048178251.7400007</v>
      </c>
    </row>
    <row r="106" spans="2:6">
      <c r="F106" s="30"/>
    </row>
    <row r="107" spans="2:6">
      <c r="B107" s="16" t="s">
        <v>18</v>
      </c>
      <c r="C107" s="16"/>
      <c r="D107" s="16"/>
      <c r="E107" s="16"/>
      <c r="F107" s="16"/>
    </row>
    <row r="108" spans="2:6" ht="31.5">
      <c r="B108" s="26" t="s">
        <v>39</v>
      </c>
      <c r="C108" s="10" t="s">
        <v>5</v>
      </c>
      <c r="D108" s="10" t="s">
        <v>6</v>
      </c>
      <c r="E108" s="10" t="s">
        <v>7</v>
      </c>
      <c r="F108" s="10" t="s">
        <v>10</v>
      </c>
    </row>
    <row r="109" spans="2:6" ht="15" customHeight="1">
      <c r="B109" s="11" t="s">
        <v>0</v>
      </c>
      <c r="C109" s="53">
        <f>SUM(C47,C78)</f>
        <v>556188187.04999995</v>
      </c>
      <c r="D109" s="53">
        <f t="shared" ref="D109:E109" si="32">SUM(D47,D78)</f>
        <v>20337771.289999999</v>
      </c>
      <c r="E109" s="53">
        <f t="shared" si="32"/>
        <v>1706644.11</v>
      </c>
      <c r="F109" s="81">
        <f t="shared" ref="F109:F114" si="33">SUM(C109:E109)</f>
        <v>578232602.44999993</v>
      </c>
    </row>
    <row r="110" spans="2:6" ht="15" customHeight="1">
      <c r="B110" s="11" t="s">
        <v>1</v>
      </c>
      <c r="C110" s="53">
        <f t="shared" ref="C110:E114" si="34">SUM(C48,C79)</f>
        <v>1936349581.9100001</v>
      </c>
      <c r="D110" s="53">
        <f t="shared" si="34"/>
        <v>646772885.00999999</v>
      </c>
      <c r="E110" s="53">
        <f t="shared" si="34"/>
        <v>334016541.36000001</v>
      </c>
      <c r="F110" s="81">
        <f t="shared" si="33"/>
        <v>2917139008.2800002</v>
      </c>
    </row>
    <row r="111" spans="2:6" ht="15" customHeight="1">
      <c r="B111" s="11" t="s">
        <v>2</v>
      </c>
      <c r="C111" s="53">
        <f t="shared" si="34"/>
        <v>29434994.740000002</v>
      </c>
      <c r="D111" s="53">
        <f t="shared" si="34"/>
        <v>6466586.0999999996</v>
      </c>
      <c r="E111" s="53">
        <f t="shared" si="34"/>
        <v>2576997.9699999997</v>
      </c>
      <c r="F111" s="81">
        <f t="shared" si="33"/>
        <v>38478578.810000002</v>
      </c>
    </row>
    <row r="112" spans="2:6" ht="15" customHeight="1">
      <c r="B112" s="11" t="s">
        <v>3</v>
      </c>
      <c r="C112" s="53">
        <f t="shared" si="34"/>
        <v>491260.70999999996</v>
      </c>
      <c r="D112" s="53">
        <f t="shared" si="34"/>
        <v>1481375.42</v>
      </c>
      <c r="E112" s="53">
        <f t="shared" si="34"/>
        <v>48141137.689999998</v>
      </c>
      <c r="F112" s="81">
        <f t="shared" si="33"/>
        <v>50113773.82</v>
      </c>
    </row>
    <row r="113" spans="2:6" ht="15" customHeight="1">
      <c r="B113" s="11" t="s">
        <v>4</v>
      </c>
      <c r="C113" s="53">
        <f t="shared" si="34"/>
        <v>31101987.509999998</v>
      </c>
      <c r="D113" s="53">
        <f t="shared" si="34"/>
        <v>43568676.339999996</v>
      </c>
      <c r="E113" s="53">
        <f t="shared" si="34"/>
        <v>15772039.869999999</v>
      </c>
      <c r="F113" s="81">
        <f t="shared" si="33"/>
        <v>90442703.719999999</v>
      </c>
    </row>
    <row r="114" spans="2:6" ht="15" customHeight="1" thickBot="1">
      <c r="B114" s="1" t="s">
        <v>66</v>
      </c>
      <c r="C114" s="53">
        <f t="shared" si="34"/>
        <v>0</v>
      </c>
      <c r="D114" s="53">
        <f t="shared" si="34"/>
        <v>0</v>
      </c>
      <c r="E114" s="53">
        <f t="shared" si="34"/>
        <v>34692679.980000004</v>
      </c>
      <c r="F114" s="81">
        <f t="shared" si="33"/>
        <v>34692679.980000004</v>
      </c>
    </row>
    <row r="115" spans="2:6" ht="16.5" thickBot="1">
      <c r="B115" s="13" t="s">
        <v>8</v>
      </c>
      <c r="C115" s="14">
        <f>SUM(C109:C114)</f>
        <v>2553566011.9200001</v>
      </c>
      <c r="D115" s="14">
        <f t="shared" ref="D115:F115" si="35">SUM(D109:D114)</f>
        <v>718627294.15999997</v>
      </c>
      <c r="E115" s="14">
        <f t="shared" si="35"/>
        <v>436906040.98000008</v>
      </c>
      <c r="F115" s="14">
        <f t="shared" si="35"/>
        <v>3709099347.0599999</v>
      </c>
    </row>
    <row r="116" spans="2:6">
      <c r="F116" s="30" t="s">
        <v>9</v>
      </c>
    </row>
    <row r="117" spans="2:6">
      <c r="B117" s="96" t="s">
        <v>77</v>
      </c>
      <c r="C117" s="96"/>
      <c r="D117" s="96"/>
      <c r="E117" s="96"/>
      <c r="F117" s="96"/>
    </row>
    <row r="118" spans="2:6" ht="31.5">
      <c r="B118" s="26" t="s">
        <v>39</v>
      </c>
      <c r="C118" s="10" t="s">
        <v>5</v>
      </c>
      <c r="D118" s="10" t="s">
        <v>6</v>
      </c>
      <c r="E118" s="10" t="s">
        <v>7</v>
      </c>
      <c r="F118" s="10" t="s">
        <v>10</v>
      </c>
    </row>
    <row r="119" spans="2:6" ht="15" customHeight="1">
      <c r="B119" s="11" t="s">
        <v>0</v>
      </c>
      <c r="C119" s="53">
        <f>SUM(C99,C109)</f>
        <v>1293720058.0599999</v>
      </c>
      <c r="D119" s="53">
        <f t="shared" ref="D119:E119" si="36">SUM(D99,D109)</f>
        <v>646736502.24000001</v>
      </c>
      <c r="E119" s="53">
        <f t="shared" si="36"/>
        <v>1095653184.1199999</v>
      </c>
      <c r="F119" s="12">
        <f t="shared" ref="F119:F124" si="37">SUM(C119:E119)</f>
        <v>3036109744.4200001</v>
      </c>
    </row>
    <row r="120" spans="2:6" ht="15" customHeight="1">
      <c r="B120" s="11" t="s">
        <v>1</v>
      </c>
      <c r="C120" s="53">
        <f t="shared" ref="C120:E124" si="38">SUM(C100,C110)</f>
        <v>2082672014.9700003</v>
      </c>
      <c r="D120" s="53">
        <f t="shared" si="38"/>
        <v>1359871960.3</v>
      </c>
      <c r="E120" s="53">
        <f t="shared" si="38"/>
        <v>1640142427.04</v>
      </c>
      <c r="F120" s="12">
        <f t="shared" si="37"/>
        <v>5082686402.3100004</v>
      </c>
    </row>
    <row r="121" spans="2:6" ht="15" customHeight="1">
      <c r="B121" s="11" t="s">
        <v>2</v>
      </c>
      <c r="C121" s="53">
        <f t="shared" si="38"/>
        <v>31151902.330000002</v>
      </c>
      <c r="D121" s="53">
        <f t="shared" si="38"/>
        <v>36775631.210000001</v>
      </c>
      <c r="E121" s="53">
        <f t="shared" si="38"/>
        <v>94475073.870000005</v>
      </c>
      <c r="F121" s="12">
        <f t="shared" si="37"/>
        <v>162402607.41000003</v>
      </c>
    </row>
    <row r="122" spans="2:6" ht="15" customHeight="1">
      <c r="B122" s="11" t="s">
        <v>3</v>
      </c>
      <c r="C122" s="53">
        <f t="shared" si="38"/>
        <v>4416297.04</v>
      </c>
      <c r="D122" s="53">
        <f t="shared" si="38"/>
        <v>1657173.9</v>
      </c>
      <c r="E122" s="53">
        <f t="shared" si="38"/>
        <v>127891843.79000001</v>
      </c>
      <c r="F122" s="12">
        <f t="shared" si="37"/>
        <v>133965314.73</v>
      </c>
    </row>
    <row r="123" spans="2:6" ht="15" customHeight="1">
      <c r="B123" s="11" t="s">
        <v>4</v>
      </c>
      <c r="C123" s="53">
        <f t="shared" si="38"/>
        <v>194749896.65999997</v>
      </c>
      <c r="D123" s="53">
        <f t="shared" si="38"/>
        <v>68448473.729999989</v>
      </c>
      <c r="E123" s="53">
        <f t="shared" si="38"/>
        <v>20973198.210000001</v>
      </c>
      <c r="F123" s="12">
        <f t="shared" si="37"/>
        <v>284171568.59999996</v>
      </c>
    </row>
    <row r="124" spans="2:6" ht="15" customHeight="1" thickBot="1">
      <c r="B124" s="1" t="s">
        <v>66</v>
      </c>
      <c r="C124" s="53">
        <f t="shared" si="38"/>
        <v>10826622.350000001</v>
      </c>
      <c r="D124" s="53">
        <f t="shared" si="38"/>
        <v>119207.2</v>
      </c>
      <c r="E124" s="53">
        <f t="shared" si="38"/>
        <v>46996131.780000001</v>
      </c>
      <c r="F124" s="12">
        <f t="shared" si="37"/>
        <v>57941961.329999998</v>
      </c>
    </row>
    <row r="125" spans="2:6" ht="16.5" thickBot="1">
      <c r="B125" s="13" t="s">
        <v>8</v>
      </c>
      <c r="C125" s="14">
        <f>SUM(C119:C124)</f>
        <v>3617536791.4099998</v>
      </c>
      <c r="D125" s="14">
        <f t="shared" ref="D125:F125" si="39">SUM(D119:D124)</f>
        <v>2113608948.5800002</v>
      </c>
      <c r="E125" s="14">
        <f t="shared" si="39"/>
        <v>3026131858.8099999</v>
      </c>
      <c r="F125" s="14">
        <f t="shared" si="39"/>
        <v>8757277598.7999992</v>
      </c>
    </row>
    <row r="127" spans="2:6">
      <c r="C127" s="30" t="s">
        <v>9</v>
      </c>
      <c r="D127" s="30" t="s">
        <v>9</v>
      </c>
      <c r="E127" s="30" t="s">
        <v>9</v>
      </c>
    </row>
  </sheetData>
  <mergeCells count="13">
    <mergeCell ref="B1:F2"/>
    <mergeCell ref="B3:F3"/>
    <mergeCell ref="B86:F86"/>
    <mergeCell ref="B117:F117"/>
    <mergeCell ref="B96:F96"/>
    <mergeCell ref="B97:F97"/>
    <mergeCell ref="B55:F55"/>
    <mergeCell ref="B66:F66"/>
    <mergeCell ref="B24:F24"/>
    <mergeCell ref="B34:F34"/>
    <mergeCell ref="B35:F35"/>
    <mergeCell ref="B4:F4"/>
    <mergeCell ref="B14:F14"/>
  </mergeCells>
  <pageMargins left="0.70866141732283472" right="0.70866141732283472" top="1.1417322834645669" bottom="1.1417322834645669" header="0.31496062992125984" footer="0.31496062992125984"/>
  <pageSetup paperSize="8" scale="98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:J130"/>
  <sheetViews>
    <sheetView workbookViewId="0"/>
  </sheetViews>
  <sheetFormatPr defaultColWidth="8.85546875" defaultRowHeight="15"/>
  <cols>
    <col min="1" max="1" width="8.85546875" style="2"/>
    <col min="2" max="2" width="50.7109375" style="2" customWidth="1"/>
    <col min="3" max="6" width="20.7109375" style="2" customWidth="1"/>
    <col min="7" max="7" width="19.7109375" style="2" customWidth="1"/>
    <col min="8" max="8" width="21.42578125" style="2" customWidth="1"/>
    <col min="9" max="9" width="15.42578125" style="2" customWidth="1"/>
    <col min="10" max="10" width="16.7109375" style="2" customWidth="1"/>
    <col min="11" max="16384" width="8.85546875" style="2"/>
  </cols>
  <sheetData>
    <row r="1" spans="2:6">
      <c r="B1" s="92" t="s">
        <v>80</v>
      </c>
      <c r="C1" s="92"/>
      <c r="D1" s="92"/>
      <c r="E1" s="92"/>
      <c r="F1" s="92"/>
    </row>
    <row r="2" spans="2:6">
      <c r="B2" s="92"/>
      <c r="C2" s="92"/>
      <c r="D2" s="92"/>
      <c r="E2" s="92"/>
      <c r="F2" s="92"/>
    </row>
    <row r="3" spans="2:6">
      <c r="B3" s="93" t="s">
        <v>78</v>
      </c>
      <c r="C3" s="94"/>
      <c r="D3" s="94"/>
      <c r="E3" s="94"/>
      <c r="F3" s="94"/>
    </row>
    <row r="4" spans="2:6">
      <c r="B4" s="98" t="s">
        <v>26</v>
      </c>
      <c r="C4" s="101"/>
      <c r="D4" s="101"/>
      <c r="E4" s="101"/>
      <c r="F4" s="101"/>
    </row>
    <row r="5" spans="2:6" ht="33.75" customHeight="1">
      <c r="B5" s="21" t="s">
        <v>19</v>
      </c>
      <c r="C5" s="3" t="s">
        <v>5</v>
      </c>
      <c r="D5" s="3" t="s">
        <v>6</v>
      </c>
      <c r="E5" s="3" t="s">
        <v>7</v>
      </c>
      <c r="F5" s="3" t="s">
        <v>10</v>
      </c>
    </row>
    <row r="6" spans="2:6" ht="15" customHeight="1">
      <c r="B6" s="1" t="s">
        <v>0</v>
      </c>
      <c r="C6" s="58">
        <f>+'[1]Mod_1Miss_10 spese in conto cap'!$B$15</f>
        <v>92478743.969999999</v>
      </c>
      <c r="D6" s="58">
        <f>+'[1]Mod_1Miss_10 spese in conto cap'!$B$20</f>
        <v>80191647.590000004</v>
      </c>
      <c r="E6" s="58">
        <f>+'[1]Mod_1Miss_10 spese in conto cap'!$B$29</f>
        <v>7092642.4099999992</v>
      </c>
      <c r="F6" s="4">
        <f t="shared" ref="F6:F11" si="0">SUM(C6:E6)</f>
        <v>179763033.97</v>
      </c>
    </row>
    <row r="7" spans="2:6" ht="15" customHeight="1">
      <c r="B7" s="1" t="s">
        <v>1</v>
      </c>
      <c r="C7" s="58">
        <f>+'[1]Mod_1Miss_10 spese in conto cap'!$C$15</f>
        <v>174853186.75</v>
      </c>
      <c r="D7" s="58">
        <f>+'[1]Mod_1Miss_10 spese in conto cap'!$C$20</f>
        <v>42613083.899999991</v>
      </c>
      <c r="E7" s="58">
        <f>+'[1]Mod_1Miss_10 spese in conto cap'!$C$29</f>
        <v>50332403.479999997</v>
      </c>
      <c r="F7" s="4">
        <f t="shared" si="0"/>
        <v>267798674.12999997</v>
      </c>
    </row>
    <row r="8" spans="2:6" ht="15" customHeight="1">
      <c r="B8" s="1" t="s">
        <v>2</v>
      </c>
      <c r="C8" s="58">
        <f>+'[1]Mod_1Miss_10 spese in conto cap'!$D$15</f>
        <v>14198735.41</v>
      </c>
      <c r="D8" s="58">
        <f>+'[1]Mod_1Miss_10 spese in conto cap'!$D$20</f>
        <v>4237913.51</v>
      </c>
      <c r="E8" s="58">
        <f>+'[1]Mod_1Miss_10 spese in conto cap'!$D$29</f>
        <v>38292878.640000001</v>
      </c>
      <c r="F8" s="4">
        <f t="shared" si="0"/>
        <v>56729527.560000002</v>
      </c>
    </row>
    <row r="9" spans="2:6" ht="15" customHeight="1">
      <c r="B9" s="1" t="s">
        <v>3</v>
      </c>
      <c r="C9" s="58">
        <f>+'[1]Mod_1Miss_10 spese in conto cap'!$E$15</f>
        <v>10734971.729999999</v>
      </c>
      <c r="D9" s="58">
        <f>+'[1]Mod_1Miss_10 spese in conto cap'!$E$20</f>
        <v>3202299.41</v>
      </c>
      <c r="E9" s="58">
        <f>+'[1]Mod_1Miss_10 spese in conto cap'!$E$29</f>
        <v>5062225.93</v>
      </c>
      <c r="F9" s="4">
        <f t="shared" si="0"/>
        <v>18999497.07</v>
      </c>
    </row>
    <row r="10" spans="2:6" ht="15" customHeight="1">
      <c r="B10" s="1" t="s">
        <v>4</v>
      </c>
      <c r="C10" s="58">
        <f>+'[1]Mod_1Miss_10 spese in conto cap'!$F$15</f>
        <v>363107050.90999997</v>
      </c>
      <c r="D10" s="58">
        <f>+'[1]Mod_1Miss_10 spese in conto cap'!$F$20</f>
        <v>73296220.860000014</v>
      </c>
      <c r="E10" s="58">
        <f>+'[1]Mod_1Miss_10 spese in conto cap'!$F$29</f>
        <v>251604861.94999999</v>
      </c>
      <c r="F10" s="4">
        <f t="shared" si="0"/>
        <v>688008133.72000003</v>
      </c>
    </row>
    <row r="11" spans="2:6" ht="15" customHeight="1" thickBot="1">
      <c r="B11" s="1" t="s">
        <v>66</v>
      </c>
      <c r="C11" s="59">
        <f>+'[1]Mod_1Miss_10 spese in conto cap'!$G$15</f>
        <v>13772948.91</v>
      </c>
      <c r="D11" s="59">
        <f>+'[1]Mod_1Miss_10 spese in conto cap'!$G$20</f>
        <v>4079912.1399999997</v>
      </c>
      <c r="E11" s="59">
        <f>+'[1]Mod_1Miss_10 spese in conto cap'!$G$29</f>
        <v>797812408.6099999</v>
      </c>
      <c r="F11" s="4">
        <f t="shared" si="0"/>
        <v>815665269.65999985</v>
      </c>
    </row>
    <row r="12" spans="2:6" ht="16.5" thickBot="1">
      <c r="B12" s="5" t="s">
        <v>8</v>
      </c>
      <c r="C12" s="6">
        <f>SUM(C6:C11)</f>
        <v>669145637.67999995</v>
      </c>
      <c r="D12" s="6">
        <f>SUM(D6:D11)</f>
        <v>207621077.41</v>
      </c>
      <c r="E12" s="6">
        <f>SUM(E6:E11)</f>
        <v>1150197421.02</v>
      </c>
      <c r="F12" s="60">
        <f>SUM(F6:F11)</f>
        <v>2026964136.1099999</v>
      </c>
    </row>
    <row r="13" spans="2:6">
      <c r="C13" s="7" t="s">
        <v>9</v>
      </c>
      <c r="F13" s="7"/>
    </row>
    <row r="14" spans="2:6">
      <c r="B14" s="98" t="s">
        <v>29</v>
      </c>
      <c r="C14" s="101"/>
      <c r="D14" s="101"/>
      <c r="E14" s="101"/>
      <c r="F14" s="101"/>
    </row>
    <row r="15" spans="2:6" ht="32.25" customHeight="1">
      <c r="B15" s="21" t="s">
        <v>19</v>
      </c>
      <c r="C15" s="3" t="s">
        <v>5</v>
      </c>
      <c r="D15" s="3" t="s">
        <v>6</v>
      </c>
      <c r="E15" s="3" t="s">
        <v>7</v>
      </c>
      <c r="F15" s="3" t="s">
        <v>10</v>
      </c>
    </row>
    <row r="16" spans="2:6" ht="15" customHeight="1">
      <c r="B16" s="1" t="s">
        <v>0</v>
      </c>
      <c r="C16" s="58">
        <f>+'[1]Mod_1Miss_10 spese in conto cap'!$J$15</f>
        <v>204714417.58000001</v>
      </c>
      <c r="D16" s="58">
        <f>+'[1]Mod_1Miss_10 spese in conto cap'!$J$20</f>
        <v>4732389.84</v>
      </c>
      <c r="E16" s="58">
        <f>+'[1]Mod_1Miss_10 spese in conto cap'!$J$29</f>
        <v>0</v>
      </c>
      <c r="F16" s="4">
        <f>SUM(C16:E16)</f>
        <v>209446807.42000002</v>
      </c>
    </row>
    <row r="17" spans="2:6" ht="15" customHeight="1">
      <c r="B17" s="1" t="s">
        <v>1</v>
      </c>
      <c r="C17" s="58">
        <f>+'[1]Mod_1Miss_10 spese in conto cap'!$K$15</f>
        <v>24711681.779999997</v>
      </c>
      <c r="D17" s="58">
        <f>+'[1]Mod_1Miss_10 spese in conto cap'!$K$20</f>
        <v>3196638.82</v>
      </c>
      <c r="E17" s="58">
        <f>+'[1]Mod_1Miss_10 spese in conto cap'!$K$29</f>
        <v>664070</v>
      </c>
      <c r="F17" s="4">
        <f t="shared" ref="F17:F21" si="1">SUM(C17:E17)</f>
        <v>28572390.599999998</v>
      </c>
    </row>
    <row r="18" spans="2:6" ht="15" customHeight="1">
      <c r="B18" s="1" t="s">
        <v>2</v>
      </c>
      <c r="C18" s="58">
        <f>+'[1]Mod_1Miss_10 spese in conto cap'!$L$15</f>
        <v>6117187.9699999997</v>
      </c>
      <c r="D18" s="58">
        <f>+'[1]Mod_1Miss_10 spese in conto cap'!$L$20</f>
        <v>0</v>
      </c>
      <c r="E18" s="58">
        <f>+'[1]Mod_1Miss_10 spese in conto cap'!$L$29</f>
        <v>0</v>
      </c>
      <c r="F18" s="4">
        <f t="shared" si="1"/>
        <v>6117187.9699999997</v>
      </c>
    </row>
    <row r="19" spans="2:6" ht="15" customHeight="1">
      <c r="B19" s="1" t="s">
        <v>3</v>
      </c>
      <c r="C19" s="58">
        <f>+'[1]Mod_1Miss_10 spese in conto cap'!$M$15</f>
        <v>0</v>
      </c>
      <c r="D19" s="58">
        <f>+'[1]Mod_1Miss_10 spese in conto cap'!$M$20</f>
        <v>282055.92</v>
      </c>
      <c r="E19" s="58">
        <f>+'[1]Mod_1Miss_10 spese in conto cap'!$M$29</f>
        <v>70000</v>
      </c>
      <c r="F19" s="4">
        <f t="shared" si="1"/>
        <v>352055.92</v>
      </c>
    </row>
    <row r="20" spans="2:6" ht="15" customHeight="1">
      <c r="B20" s="1" t="s">
        <v>4</v>
      </c>
      <c r="C20" s="58">
        <f>+'[1]Mod_1Miss_10 spese in conto cap'!$N$15</f>
        <v>119260983.59999999</v>
      </c>
      <c r="D20" s="58">
        <f>+'[1]Mod_1Miss_10 spese in conto cap'!$N$20</f>
        <v>4430167.43</v>
      </c>
      <c r="E20" s="58">
        <f>+'[1]Mod_1Miss_10 spese in conto cap'!$N$29</f>
        <v>39325573.960000001</v>
      </c>
      <c r="F20" s="4">
        <f t="shared" si="1"/>
        <v>163016724.99000001</v>
      </c>
    </row>
    <row r="21" spans="2:6" ht="15" customHeight="1" thickBot="1">
      <c r="B21" s="1" t="s">
        <v>66</v>
      </c>
      <c r="C21" s="58">
        <f>+'[1]Mod_1Miss_10 spese in conto cap'!$O$15</f>
        <v>0</v>
      </c>
      <c r="D21" s="58">
        <f>+'[1]Mod_1Miss_10 spese in conto cap'!$O$20</f>
        <v>711633.82</v>
      </c>
      <c r="E21" s="58">
        <f>+'[1]Mod_1Miss_10 spese in conto cap'!$O$29</f>
        <v>494199342.83999997</v>
      </c>
      <c r="F21" s="4">
        <f t="shared" si="1"/>
        <v>494910976.65999997</v>
      </c>
    </row>
    <row r="22" spans="2:6" ht="16.5" thickBot="1">
      <c r="B22" s="5" t="s">
        <v>8</v>
      </c>
      <c r="C22" s="6">
        <f>SUM(C16:C21)</f>
        <v>354804270.93000001</v>
      </c>
      <c r="D22" s="6">
        <f>SUM(D16:D21)</f>
        <v>13352885.83</v>
      </c>
      <c r="E22" s="6">
        <f>SUM(E16:E21)</f>
        <v>534258986.79999995</v>
      </c>
      <c r="F22" s="6">
        <f>SUM(F16:F21)</f>
        <v>902416143.55999994</v>
      </c>
    </row>
    <row r="23" spans="2:6">
      <c r="C23" s="27"/>
      <c r="D23" s="27"/>
      <c r="E23" s="27"/>
      <c r="F23" s="39"/>
    </row>
    <row r="24" spans="2:6">
      <c r="B24" s="98" t="s">
        <v>49</v>
      </c>
      <c r="C24" s="98"/>
      <c r="D24" s="98"/>
      <c r="E24" s="98"/>
      <c r="F24" s="98"/>
    </row>
    <row r="25" spans="2:6" ht="36.75" customHeight="1">
      <c r="B25" s="21" t="s">
        <v>19</v>
      </c>
      <c r="C25" s="3" t="s">
        <v>5</v>
      </c>
      <c r="D25" s="3" t="s">
        <v>6</v>
      </c>
      <c r="E25" s="3" t="s">
        <v>7</v>
      </c>
      <c r="F25" s="3" t="s">
        <v>10</v>
      </c>
    </row>
    <row r="26" spans="2:6" ht="15" customHeight="1">
      <c r="B26" s="1" t="s">
        <v>0</v>
      </c>
      <c r="C26" s="58">
        <f>+'[1]Mod_1Miss_10 spese in conto cap'!$R$15</f>
        <v>297193161.55000001</v>
      </c>
      <c r="D26" s="58">
        <f>+'[1]Mod_1Miss_10 spese in conto cap'!$R$20</f>
        <v>84924037.430000007</v>
      </c>
      <c r="E26" s="58">
        <f>+'[1]Mod_1Miss_10 spese in conto cap'!$R$29</f>
        <v>7092642.4099999992</v>
      </c>
      <c r="F26" s="4">
        <f>SUM(C26:E26)</f>
        <v>389209841.39000005</v>
      </c>
    </row>
    <row r="27" spans="2:6" ht="15" customHeight="1">
      <c r="B27" s="1" t="s">
        <v>1</v>
      </c>
      <c r="C27" s="58">
        <f>+'[1]Mod_1Miss_10 spese in conto cap'!$S$15</f>
        <v>199564868.53000003</v>
      </c>
      <c r="D27" s="58">
        <f>+'[1]Mod_1Miss_10 spese in conto cap'!$S$20</f>
        <v>45809722.719999991</v>
      </c>
      <c r="E27" s="58">
        <f>+'[1]Mod_1Miss_10 spese in conto cap'!$S$29</f>
        <v>50996473.479999997</v>
      </c>
      <c r="F27" s="4">
        <f t="shared" ref="F27:F31" si="2">SUM(C27:E27)</f>
        <v>296371064.73000002</v>
      </c>
    </row>
    <row r="28" spans="2:6" ht="15" customHeight="1">
      <c r="B28" s="1" t="s">
        <v>2</v>
      </c>
      <c r="C28" s="58">
        <f>+'[1]Mod_1Miss_10 spese in conto cap'!$T$15</f>
        <v>20315923.379999999</v>
      </c>
      <c r="D28" s="58">
        <f>+'[1]Mod_1Miss_10 spese in conto cap'!$T$20</f>
        <v>4237913.51</v>
      </c>
      <c r="E28" s="58">
        <f>+'[1]Mod_1Miss_10 spese in conto cap'!$T$29</f>
        <v>38292878.640000001</v>
      </c>
      <c r="F28" s="4">
        <f t="shared" si="2"/>
        <v>62846715.530000001</v>
      </c>
    </row>
    <row r="29" spans="2:6" ht="15" customHeight="1">
      <c r="B29" s="1" t="s">
        <v>3</v>
      </c>
      <c r="C29" s="58">
        <f>+'[1]Mod_1Miss_10 spese in conto cap'!$U$15</f>
        <v>10734971.729999999</v>
      </c>
      <c r="D29" s="58">
        <f>+'[1]Mod_1Miss_10 spese in conto cap'!$U$20</f>
        <v>3484355.33</v>
      </c>
      <c r="E29" s="58">
        <f>+'[1]Mod_1Miss_10 spese in conto cap'!$U$29</f>
        <v>5132225.93</v>
      </c>
      <c r="F29" s="4">
        <f t="shared" si="2"/>
        <v>19351552.989999998</v>
      </c>
    </row>
    <row r="30" spans="2:6" ht="15" customHeight="1">
      <c r="B30" s="1" t="s">
        <v>4</v>
      </c>
      <c r="C30" s="58">
        <f>+'[1]Mod_1Miss_10 spese in conto cap'!$V$15</f>
        <v>482368034.50999999</v>
      </c>
      <c r="D30" s="58">
        <f>+'[1]Mod_1Miss_10 spese in conto cap'!$V$20</f>
        <v>77726388.290000007</v>
      </c>
      <c r="E30" s="58">
        <f>+'[1]Mod_1Miss_10 spese in conto cap'!$V$29</f>
        <v>290930435.90999997</v>
      </c>
      <c r="F30" s="4">
        <f t="shared" si="2"/>
        <v>851024858.70999992</v>
      </c>
    </row>
    <row r="31" spans="2:6" ht="15" customHeight="1" thickBot="1">
      <c r="B31" s="1" t="s">
        <v>66</v>
      </c>
      <c r="C31" s="59">
        <f>+'[1]Mod_1Miss_10 spese in conto cap'!$W$15</f>
        <v>13772948.91</v>
      </c>
      <c r="D31" s="59">
        <f>+'[1]Mod_1Miss_10 spese in conto cap'!$W$20</f>
        <v>4791545.959999999</v>
      </c>
      <c r="E31" s="59">
        <f>+'[1]Mod_1Miss_10 spese in conto cap'!$W$29</f>
        <v>1292011751.4499998</v>
      </c>
      <c r="F31" s="4">
        <f t="shared" si="2"/>
        <v>1310576246.3199997</v>
      </c>
    </row>
    <row r="32" spans="2:6" ht="16.5" thickBot="1">
      <c r="B32" s="5" t="s">
        <v>8</v>
      </c>
      <c r="C32" s="6">
        <f>SUM(C26:C31)</f>
        <v>1023949908.61</v>
      </c>
      <c r="D32" s="6">
        <f>SUM(D26:D31)</f>
        <v>220973963.24000004</v>
      </c>
      <c r="E32" s="6">
        <f>SUM(E26:E31)</f>
        <v>1684456407.8199997</v>
      </c>
      <c r="F32" s="60">
        <f>SUM(F26:F31)</f>
        <v>2929380279.6699996</v>
      </c>
    </row>
    <row r="33" spans="2:10">
      <c r="B33" s="31"/>
      <c r="C33" s="31"/>
      <c r="D33" s="31"/>
      <c r="E33" s="31"/>
      <c r="F33" s="38" t="s">
        <v>9</v>
      </c>
    </row>
    <row r="34" spans="2:10">
      <c r="B34" s="100"/>
      <c r="C34" s="100"/>
      <c r="D34" s="100"/>
      <c r="E34" s="100"/>
      <c r="F34" s="100"/>
    </row>
    <row r="35" spans="2:10">
      <c r="B35" s="98" t="s">
        <v>27</v>
      </c>
      <c r="C35" s="101"/>
      <c r="D35" s="101"/>
      <c r="E35" s="101"/>
      <c r="F35" s="101"/>
    </row>
    <row r="36" spans="2:10" ht="38.25" customHeight="1">
      <c r="B36" s="21" t="s">
        <v>19</v>
      </c>
      <c r="C36" s="3" t="s">
        <v>5</v>
      </c>
      <c r="D36" s="3" t="s">
        <v>6</v>
      </c>
      <c r="E36" s="3" t="s">
        <v>7</v>
      </c>
      <c r="F36" s="3" t="s">
        <v>10</v>
      </c>
    </row>
    <row r="37" spans="2:10" ht="15" customHeight="1">
      <c r="B37" s="1" t="s">
        <v>0</v>
      </c>
      <c r="C37" s="58">
        <f>+'[1]Mod_1Miss_10 spese in conto cap'!$Z$15</f>
        <v>75258241.810000002</v>
      </c>
      <c r="D37" s="58">
        <f>+'[1]Mod_1Miss_10 spese in conto cap'!$Z$20</f>
        <v>50716403.100000001</v>
      </c>
      <c r="E37" s="58">
        <f>+'[1]Mod_1Miss_10 spese in conto cap'!$Z$29</f>
        <v>2286906.14</v>
      </c>
      <c r="F37" s="4">
        <f>SUM(C37:E37)</f>
        <v>128261551.05</v>
      </c>
    </row>
    <row r="38" spans="2:10" ht="15" customHeight="1">
      <c r="B38" s="1" t="s">
        <v>1</v>
      </c>
      <c r="C38" s="58">
        <f>+'[1]Mod_1Miss_10 spese in conto cap'!$AA$15</f>
        <v>104659294.98000002</v>
      </c>
      <c r="D38" s="58">
        <f>+'[1]Mod_1Miss_10 spese in conto cap'!$AA$20</f>
        <v>40591740.189999998</v>
      </c>
      <c r="E38" s="58">
        <f>+'[1]Mod_1Miss_10 spese in conto cap'!$AA$29</f>
        <v>41048632.109999999</v>
      </c>
      <c r="F38" s="4">
        <f t="shared" ref="F38:F42" si="3">SUM(C38:E38)</f>
        <v>186299667.28000003</v>
      </c>
    </row>
    <row r="39" spans="2:10" ht="15" customHeight="1">
      <c r="B39" s="1" t="s">
        <v>2</v>
      </c>
      <c r="C39" s="58">
        <f>+'[1]Mod_1Miss_10 spese in conto cap'!$AB$15</f>
        <v>9874255.25</v>
      </c>
      <c r="D39" s="58">
        <f>+'[1]Mod_1Miss_10 spese in conto cap'!$AB$20</f>
        <v>2799726.08</v>
      </c>
      <c r="E39" s="58">
        <f>+'[1]Mod_1Miss_10 spese in conto cap'!$AB$29</f>
        <v>34298740.409999996</v>
      </c>
      <c r="F39" s="4">
        <f t="shared" si="3"/>
        <v>46972721.739999995</v>
      </c>
    </row>
    <row r="40" spans="2:10" ht="15" customHeight="1">
      <c r="B40" s="1" t="s">
        <v>3</v>
      </c>
      <c r="C40" s="58">
        <f>+'[1]Mod_1Miss_10 spese in conto cap'!$AC$15</f>
        <v>2711301.63</v>
      </c>
      <c r="D40" s="58">
        <f>+'[1]Mod_1Miss_10 spese in conto cap'!$AC$20</f>
        <v>2869172.89</v>
      </c>
      <c r="E40" s="58">
        <f>+'[1]Mod_1Miss_10 spese in conto cap'!$AC$29</f>
        <v>4936111.78</v>
      </c>
      <c r="F40" s="4">
        <f t="shared" si="3"/>
        <v>10516586.300000001</v>
      </c>
    </row>
    <row r="41" spans="2:10" ht="15" customHeight="1">
      <c r="B41" s="1" t="s">
        <v>4</v>
      </c>
      <c r="C41" s="58">
        <f>+'[1]Mod_1Miss_10 spese in conto cap'!$AD$15</f>
        <v>259472763.90000001</v>
      </c>
      <c r="D41" s="58">
        <f>+'[1]Mod_1Miss_10 spese in conto cap'!$AD$20</f>
        <v>54146881.410000004</v>
      </c>
      <c r="E41" s="58">
        <f>+'[1]Mod_1Miss_10 spese in conto cap'!$AD$29</f>
        <v>213125779.84999999</v>
      </c>
      <c r="F41" s="4">
        <f t="shared" si="3"/>
        <v>526745425.15999997</v>
      </c>
    </row>
    <row r="42" spans="2:10" ht="15" customHeight="1" thickBot="1">
      <c r="B42" s="1" t="s">
        <v>66</v>
      </c>
      <c r="C42" s="59">
        <f>+'[1]Mod_1Miss_10 spese in conto cap'!$AE$15</f>
        <v>8467720.3599999994</v>
      </c>
      <c r="D42" s="59">
        <f>+'[1]Mod_1Miss_10 spese in conto cap'!$AE$20</f>
        <v>2081572.04</v>
      </c>
      <c r="E42" s="59">
        <f>+'[1]Mod_1Miss_10 spese in conto cap'!$AE$29</f>
        <v>378651973.57999998</v>
      </c>
      <c r="F42" s="4">
        <f t="shared" si="3"/>
        <v>389201265.97999996</v>
      </c>
    </row>
    <row r="43" spans="2:10" ht="16.5" thickBot="1">
      <c r="B43" s="5" t="s">
        <v>8</v>
      </c>
      <c r="C43" s="6">
        <f>SUM(C37:C42)</f>
        <v>460443577.93000007</v>
      </c>
      <c r="D43" s="6">
        <f t="shared" ref="D43:F43" si="4">SUM(D37:D42)</f>
        <v>153205495.70999998</v>
      </c>
      <c r="E43" s="6">
        <f t="shared" si="4"/>
        <v>674348143.86999989</v>
      </c>
      <c r="F43" s="82">
        <f t="shared" si="4"/>
        <v>1287997217.51</v>
      </c>
    </row>
    <row r="44" spans="2:10">
      <c r="F44" s="7" t="s">
        <v>9</v>
      </c>
    </row>
    <row r="45" spans="2:10" ht="30" customHeight="1">
      <c r="B45" s="99" t="s">
        <v>28</v>
      </c>
      <c r="C45" s="99"/>
      <c r="D45" s="99"/>
      <c r="E45" s="99"/>
      <c r="F45" s="99"/>
    </row>
    <row r="46" spans="2:10" ht="36.75" customHeight="1">
      <c r="B46" s="21" t="s">
        <v>19</v>
      </c>
      <c r="C46" s="3" t="s">
        <v>5</v>
      </c>
      <c r="D46" s="3" t="s">
        <v>6</v>
      </c>
      <c r="E46" s="3" t="s">
        <v>7</v>
      </c>
      <c r="F46" s="3" t="s">
        <v>10</v>
      </c>
    </row>
    <row r="47" spans="2:10" ht="15" customHeight="1">
      <c r="B47" s="1" t="s">
        <v>0</v>
      </c>
      <c r="C47" s="58">
        <f>+'[1]Mod_1Miss_10 spese in conto cap'!$AH$15</f>
        <v>91746370.099999994</v>
      </c>
      <c r="D47" s="58">
        <f>+'[1]Mod_1Miss_10 spese in conto cap'!$AH$20</f>
        <v>3283950.33</v>
      </c>
      <c r="E47" s="58">
        <f>+'[1]Mod_1Miss_10 spese in conto cap'!$AH$29</f>
        <v>0</v>
      </c>
      <c r="F47" s="4">
        <f>SUM(C47:E47)</f>
        <v>95030320.429999992</v>
      </c>
      <c r="H47" s="7"/>
      <c r="I47" s="7"/>
      <c r="J47" s="7"/>
    </row>
    <row r="48" spans="2:10" ht="15" customHeight="1">
      <c r="B48" s="1" t="s">
        <v>1</v>
      </c>
      <c r="C48" s="58">
        <f>+'[1]Mod_1Miss_10 spese in conto cap'!$AI$15</f>
        <v>18798740.899999999</v>
      </c>
      <c r="D48" s="58">
        <f>+'[1]Mod_1Miss_10 spese in conto cap'!$AI$20</f>
        <v>3196638.82</v>
      </c>
      <c r="E48" s="58">
        <f>+'[1]Mod_1Miss_10 spese in conto cap'!$AI$29</f>
        <v>664070</v>
      </c>
      <c r="F48" s="4">
        <f t="shared" ref="F48:F52" si="5">SUM(C48:E48)</f>
        <v>22659449.719999999</v>
      </c>
      <c r="H48" s="7"/>
      <c r="I48" s="7"/>
      <c r="J48" s="7"/>
    </row>
    <row r="49" spans="2:10" ht="15" customHeight="1">
      <c r="B49" s="1" t="s">
        <v>2</v>
      </c>
      <c r="C49" s="58">
        <f>+'[1]Mod_1Miss_10 spese in conto cap'!$AJ$15</f>
        <v>5553068.6799999997</v>
      </c>
      <c r="D49" s="58">
        <f>+'[1]Mod_1Miss_10 spese in conto cap'!$AJ$20</f>
        <v>0</v>
      </c>
      <c r="E49" s="58">
        <f>+'[1]Mod_1Miss_10 spese in conto cap'!$AJ$29</f>
        <v>0</v>
      </c>
      <c r="F49" s="4">
        <f t="shared" si="5"/>
        <v>5553068.6799999997</v>
      </c>
      <c r="H49" s="7"/>
      <c r="I49" s="7"/>
      <c r="J49" s="7"/>
    </row>
    <row r="50" spans="2:10" ht="15" customHeight="1">
      <c r="B50" s="1" t="s">
        <v>3</v>
      </c>
      <c r="C50" s="58">
        <f>+'[1]Mod_1Miss_10 spese in conto cap'!$AK$15</f>
        <v>0</v>
      </c>
      <c r="D50" s="58">
        <f>+'[1]Mod_1Miss_10 spese in conto cap'!$AK$20</f>
        <v>50000</v>
      </c>
      <c r="E50" s="58">
        <f>+'[1]Mod_1Miss_10 spese in conto cap'!$AK$29</f>
        <v>70000</v>
      </c>
      <c r="F50" s="4">
        <f t="shared" si="5"/>
        <v>120000</v>
      </c>
      <c r="H50" s="7"/>
      <c r="I50" s="7"/>
      <c r="J50" s="7"/>
    </row>
    <row r="51" spans="2:10" ht="15" customHeight="1">
      <c r="B51" s="1" t="s">
        <v>4</v>
      </c>
      <c r="C51" s="58">
        <f>+'[1]Mod_1Miss_10 spese in conto cap'!$AL$15</f>
        <v>90025388.810000002</v>
      </c>
      <c r="D51" s="58">
        <f>+'[1]Mod_1Miss_10 spese in conto cap'!$AL$20</f>
        <v>2138760.06</v>
      </c>
      <c r="E51" s="58">
        <f>+'[1]Mod_1Miss_10 spese in conto cap'!$AL$29</f>
        <v>161916.94</v>
      </c>
      <c r="F51" s="4">
        <f t="shared" si="5"/>
        <v>92326065.810000002</v>
      </c>
      <c r="H51" s="7"/>
      <c r="I51" s="7"/>
      <c r="J51" s="7"/>
    </row>
    <row r="52" spans="2:10" ht="15" customHeight="1" thickBot="1">
      <c r="B52" s="1" t="s">
        <v>66</v>
      </c>
      <c r="C52" s="59">
        <f>+'[1]Mod_1Miss_10 spese in conto cap'!$AM$15</f>
        <v>0</v>
      </c>
      <c r="D52" s="59">
        <f>+'[1]Mod_1Miss_10 spese in conto cap'!$AM$20</f>
        <v>607237.6</v>
      </c>
      <c r="E52" s="59">
        <f>+'[1]Mod_1Miss_10 spese in conto cap'!$AM$29</f>
        <v>397809722.83999997</v>
      </c>
      <c r="F52" s="4">
        <f t="shared" si="5"/>
        <v>398416960.44</v>
      </c>
      <c r="H52" s="7"/>
      <c r="I52" s="7"/>
      <c r="J52" s="7"/>
    </row>
    <row r="53" spans="2:10" ht="16.5" thickBot="1">
      <c r="B53" s="5" t="s">
        <v>8</v>
      </c>
      <c r="C53" s="6">
        <f>SUM(C47:C52)</f>
        <v>206123568.49000001</v>
      </c>
      <c r="D53" s="6">
        <f t="shared" ref="D53:F53" si="6">SUM(D47:D52)</f>
        <v>9276586.8100000005</v>
      </c>
      <c r="E53" s="6">
        <f t="shared" ref="E53" si="7">SUM(E47:E52)</f>
        <v>398705709.77999997</v>
      </c>
      <c r="F53" s="82">
        <f t="shared" si="6"/>
        <v>614105865.07999992</v>
      </c>
      <c r="H53" s="7"/>
      <c r="I53" s="7"/>
      <c r="J53" s="7"/>
    </row>
    <row r="54" spans="2:10">
      <c r="F54" s="7"/>
    </row>
    <row r="55" spans="2:10">
      <c r="B55" s="98" t="s">
        <v>50</v>
      </c>
      <c r="C55" s="101"/>
      <c r="D55" s="101"/>
      <c r="E55" s="101"/>
      <c r="F55" s="101"/>
    </row>
    <row r="56" spans="2:10" ht="36" customHeight="1">
      <c r="B56" s="21" t="s">
        <v>19</v>
      </c>
      <c r="C56" s="3" t="s">
        <v>5</v>
      </c>
      <c r="D56" s="3" t="s">
        <v>6</v>
      </c>
      <c r="E56" s="3" t="s">
        <v>7</v>
      </c>
      <c r="F56" s="3" t="s">
        <v>10</v>
      </c>
    </row>
    <row r="57" spans="2:10" ht="15" customHeight="1">
      <c r="B57" s="1" t="s">
        <v>0</v>
      </c>
      <c r="C57" s="58">
        <f>+'[1]Mod_1Miss_10 spese in conto cap'!$AP$15</f>
        <v>167004611.91</v>
      </c>
      <c r="D57" s="58">
        <f>+'[1]Mod_1Miss_10 spese in conto cap'!$AP$20</f>
        <v>54000353.43</v>
      </c>
      <c r="E57" s="58">
        <f>+'[1]Mod_1Miss_10 spese in conto cap'!$AP$29</f>
        <v>2286906.14</v>
      </c>
      <c r="F57" s="4">
        <f>SUM(C57:E57)</f>
        <v>223291871.47999999</v>
      </c>
      <c r="H57" s="7"/>
    </row>
    <row r="58" spans="2:10" ht="15" customHeight="1">
      <c r="B58" s="1" t="s">
        <v>1</v>
      </c>
      <c r="C58" s="58">
        <f>+'[1]Mod_1Miss_10 spese in conto cap'!$AQ$15</f>
        <v>123458035.88000003</v>
      </c>
      <c r="D58" s="58">
        <f>+'[1]Mod_1Miss_10 spese in conto cap'!$AQ$20</f>
        <v>43788379.009999998</v>
      </c>
      <c r="E58" s="58">
        <f>+'[1]Mod_1Miss_10 spese in conto cap'!$AQ$29</f>
        <v>41712702.110000007</v>
      </c>
      <c r="F58" s="4">
        <f t="shared" ref="F58:F62" si="8">SUM(C58:E58)</f>
        <v>208959117.00000003</v>
      </c>
      <c r="H58" s="7"/>
    </row>
    <row r="59" spans="2:10" ht="15" customHeight="1">
      <c r="B59" s="1" t="s">
        <v>2</v>
      </c>
      <c r="C59" s="58">
        <f>+'[1]Mod_1Miss_10 spese in conto cap'!$AR$15</f>
        <v>15427323.93</v>
      </c>
      <c r="D59" s="58">
        <f>+'[1]Mod_1Miss_10 spese in conto cap'!$AR$20</f>
        <v>2799726.08</v>
      </c>
      <c r="E59" s="58">
        <f>+'[1]Mod_1Miss_10 spese in conto cap'!$AR$29</f>
        <v>34298740.409999996</v>
      </c>
      <c r="F59" s="4">
        <f t="shared" si="8"/>
        <v>52525790.419999994</v>
      </c>
      <c r="H59" s="7"/>
    </row>
    <row r="60" spans="2:10" ht="15" customHeight="1">
      <c r="B60" s="1" t="s">
        <v>3</v>
      </c>
      <c r="C60" s="58">
        <f>+'[1]Mod_1Miss_10 spese in conto cap'!$AS$15</f>
        <v>2711301.63</v>
      </c>
      <c r="D60" s="58">
        <f>+'[1]Mod_1Miss_10 spese in conto cap'!$AS$20</f>
        <v>2919172.89</v>
      </c>
      <c r="E60" s="58">
        <f>+'[1]Mod_1Miss_10 spese in conto cap'!$AS$29</f>
        <v>5006111.78</v>
      </c>
      <c r="F60" s="4">
        <f t="shared" si="8"/>
        <v>10636586.300000001</v>
      </c>
      <c r="H60" s="7"/>
    </row>
    <row r="61" spans="2:10" ht="15" customHeight="1">
      <c r="B61" s="1" t="s">
        <v>4</v>
      </c>
      <c r="C61" s="58">
        <f>+'[1]Mod_1Miss_10 spese in conto cap'!$AT$15</f>
        <v>349498152.71000004</v>
      </c>
      <c r="D61" s="58">
        <f>+'[1]Mod_1Miss_10 spese in conto cap'!$AT$20</f>
        <v>56285641.470000006</v>
      </c>
      <c r="E61" s="58">
        <f>+'[1]Mod_1Miss_10 spese in conto cap'!$AT$29</f>
        <v>213287696.78999999</v>
      </c>
      <c r="F61" s="4">
        <f t="shared" si="8"/>
        <v>619071490.97000003</v>
      </c>
      <c r="H61" s="7"/>
    </row>
    <row r="62" spans="2:10" ht="15" customHeight="1" thickBot="1">
      <c r="B62" s="1" t="s">
        <v>66</v>
      </c>
      <c r="C62" s="59">
        <f>+'[1]Mod_1Miss_10 spese in conto cap'!$AU$15</f>
        <v>8467720.3599999994</v>
      </c>
      <c r="D62" s="59">
        <f>+'[1]Mod_1Miss_10 spese in conto cap'!$AU$20</f>
        <v>2688809.64</v>
      </c>
      <c r="E62" s="59">
        <f>+'[1]Mod_1Miss_10 spese in conto cap'!$AU$29</f>
        <v>776461696.41999996</v>
      </c>
      <c r="F62" s="4">
        <f t="shared" si="8"/>
        <v>787618226.41999996</v>
      </c>
      <c r="H62" s="7"/>
    </row>
    <row r="63" spans="2:10" ht="16.5" thickBot="1">
      <c r="B63" s="5" t="s">
        <v>8</v>
      </c>
      <c r="C63" s="6">
        <f>SUM(C57:C62)</f>
        <v>666567146.42000008</v>
      </c>
      <c r="D63" s="6">
        <f t="shared" ref="D63:F63" si="9">SUM(D57:D62)</f>
        <v>162482082.51999998</v>
      </c>
      <c r="E63" s="6">
        <f t="shared" si="9"/>
        <v>1073053853.65</v>
      </c>
      <c r="F63" s="6">
        <f t="shared" si="9"/>
        <v>1902103082.5900002</v>
      </c>
      <c r="H63" s="7"/>
    </row>
    <row r="64" spans="2:10">
      <c r="B64" s="31"/>
      <c r="C64" s="31"/>
      <c r="D64" s="31"/>
      <c r="E64" s="31"/>
    </row>
    <row r="65" spans="2:6">
      <c r="B65" s="100"/>
      <c r="C65" s="100"/>
      <c r="D65" s="100"/>
      <c r="E65" s="100"/>
      <c r="F65" s="100"/>
    </row>
    <row r="66" spans="2:6">
      <c r="B66" s="98" t="s">
        <v>20</v>
      </c>
      <c r="C66" s="98"/>
      <c r="D66" s="98"/>
      <c r="E66" s="98"/>
      <c r="F66" s="98"/>
    </row>
    <row r="67" spans="2:6" ht="36.75" customHeight="1">
      <c r="B67" s="21" t="s">
        <v>19</v>
      </c>
      <c r="C67" s="3" t="s">
        <v>5</v>
      </c>
      <c r="D67" s="3" t="s">
        <v>6</v>
      </c>
      <c r="E67" s="3" t="s">
        <v>7</v>
      </c>
      <c r="F67" s="3" t="s">
        <v>10</v>
      </c>
    </row>
    <row r="68" spans="2:6" ht="15" customHeight="1">
      <c r="B68" s="1" t="s">
        <v>0</v>
      </c>
      <c r="C68" s="58">
        <f>+'[1]Mod_1Miss_10 spese in conto cap'!$AX$15</f>
        <v>34789589.68</v>
      </c>
      <c r="D68" s="58">
        <f>+'[1]Mod_1Miss_10 spese in conto cap'!$AX$20</f>
        <v>7491247.29</v>
      </c>
      <c r="E68" s="58">
        <f>+'[1]Mod_1Miss_10 spese in conto cap'!$AX$29</f>
        <v>672149.24</v>
      </c>
      <c r="F68" s="4">
        <f>SUM(C68:E68)</f>
        <v>42952986.210000001</v>
      </c>
    </row>
    <row r="69" spans="2:6" ht="15" customHeight="1">
      <c r="B69" s="1" t="s">
        <v>1</v>
      </c>
      <c r="C69" s="58">
        <f>+'[1]Mod_1Miss_10 spese in conto cap'!$AY$15</f>
        <v>47794593.030000001</v>
      </c>
      <c r="D69" s="58">
        <f>+'[1]Mod_1Miss_10 spese in conto cap'!$AY$20</f>
        <v>2942615.41</v>
      </c>
      <c r="E69" s="58">
        <f>+'[1]Mod_1Miss_10 spese in conto cap'!$AY$29</f>
        <v>32652131.030000001</v>
      </c>
      <c r="F69" s="4">
        <f t="shared" ref="F69:F73" si="10">SUM(C69:E69)</f>
        <v>83389339.469999999</v>
      </c>
    </row>
    <row r="70" spans="2:6" ht="15" customHeight="1">
      <c r="B70" s="1" t="s">
        <v>2</v>
      </c>
      <c r="C70" s="58">
        <f>+'[1]Mod_1Miss_10 spese in conto cap'!$AZ$15</f>
        <v>3337992.9099999992</v>
      </c>
      <c r="D70" s="58">
        <f>+'[1]Mod_1Miss_10 spese in conto cap'!$AZ$20</f>
        <v>823139.59</v>
      </c>
      <c r="E70" s="58">
        <f>+'[1]Mod_1Miss_10 spese in conto cap'!$AZ$29</f>
        <v>359610.63</v>
      </c>
      <c r="F70" s="4">
        <f t="shared" si="10"/>
        <v>4520743.129999999</v>
      </c>
    </row>
    <row r="71" spans="2:6" ht="15" customHeight="1">
      <c r="B71" s="1" t="s">
        <v>3</v>
      </c>
      <c r="C71" s="58">
        <f>+'[1]Mod_1Miss_10 spese in conto cap'!$BA$15</f>
        <v>928776.84</v>
      </c>
      <c r="D71" s="58">
        <f>+'[1]Mod_1Miss_10 spese in conto cap'!$BA$20</f>
        <v>482327.99</v>
      </c>
      <c r="E71" s="58">
        <f>+'[1]Mod_1Miss_10 spese in conto cap'!$BA$29</f>
        <v>5030130.63</v>
      </c>
      <c r="F71" s="4">
        <f t="shared" si="10"/>
        <v>6441235.46</v>
      </c>
    </row>
    <row r="72" spans="2:6" ht="15" customHeight="1">
      <c r="B72" s="1" t="s">
        <v>4</v>
      </c>
      <c r="C72" s="58">
        <f>+'[1]Mod_1Miss_10 spese in conto cap'!$BB$15</f>
        <v>54699415.030000001</v>
      </c>
      <c r="D72" s="58">
        <f>+'[1]Mod_1Miss_10 spese in conto cap'!$BB$20</f>
        <v>26085961.239999998</v>
      </c>
      <c r="E72" s="58">
        <f>+'[1]Mod_1Miss_10 spese in conto cap'!$BB$29</f>
        <v>78211149.909999996</v>
      </c>
      <c r="F72" s="4">
        <f t="shared" si="10"/>
        <v>158996526.18000001</v>
      </c>
    </row>
    <row r="73" spans="2:6" ht="15" customHeight="1" thickBot="1">
      <c r="B73" s="1" t="s">
        <v>66</v>
      </c>
      <c r="C73" s="59">
        <f>+'[1]Mod_1Miss_10 spese in conto cap'!$BC$15</f>
        <v>8004041.96</v>
      </c>
      <c r="D73" s="59">
        <f>+'[1]Mod_1Miss_10 spese in conto cap'!$BC$20</f>
        <v>2747137.1100000003</v>
      </c>
      <c r="E73" s="59">
        <f>+'[1]Mod_1Miss_10 spese in conto cap'!$BC$29</f>
        <v>122518839.37999998</v>
      </c>
      <c r="F73" s="4">
        <f t="shared" si="10"/>
        <v>133270018.44999999</v>
      </c>
    </row>
    <row r="74" spans="2:6" ht="16.5" thickBot="1">
      <c r="B74" s="5" t="s">
        <v>8</v>
      </c>
      <c r="C74" s="6">
        <f>SUM(C68:C73)</f>
        <v>149554409.45000002</v>
      </c>
      <c r="D74" s="6">
        <f t="shared" ref="D74:F74" si="11">SUM(D68:D73)</f>
        <v>40572428.629999995</v>
      </c>
      <c r="E74" s="6">
        <f t="shared" si="11"/>
        <v>239444010.81999999</v>
      </c>
      <c r="F74" s="82">
        <f t="shared" si="11"/>
        <v>429570848.90000004</v>
      </c>
    </row>
    <row r="75" spans="2:6">
      <c r="F75" s="7" t="s">
        <v>9</v>
      </c>
    </row>
    <row r="76" spans="2:6" ht="32.25" customHeight="1">
      <c r="B76" s="99" t="s">
        <v>30</v>
      </c>
      <c r="C76" s="99"/>
      <c r="D76" s="99"/>
      <c r="E76" s="99"/>
      <c r="F76" s="99"/>
    </row>
    <row r="77" spans="2:6" ht="32.25" customHeight="1">
      <c r="B77" s="21" t="s">
        <v>19</v>
      </c>
      <c r="C77" s="3" t="s">
        <v>5</v>
      </c>
      <c r="D77" s="3" t="s">
        <v>6</v>
      </c>
      <c r="E77" s="3" t="s">
        <v>7</v>
      </c>
      <c r="F77" s="3" t="s">
        <v>10</v>
      </c>
    </row>
    <row r="78" spans="2:6" ht="15" customHeight="1">
      <c r="B78" s="1" t="s">
        <v>0</v>
      </c>
      <c r="C78" s="58">
        <f>+'[1]Mod_1Miss_10 spese in conto cap'!$BF$15</f>
        <v>3549637.29</v>
      </c>
      <c r="D78" s="58">
        <f>+'[1]Mod_1Miss_10 spese in conto cap'!$BF$20</f>
        <v>6332190.3499999996</v>
      </c>
      <c r="E78" s="58">
        <f>+'[1]Mod_1Miss_10 spese in conto cap'!$BF$29</f>
        <v>33827229.299999997</v>
      </c>
      <c r="F78" s="4">
        <f>SUM(C78:E78)</f>
        <v>43709056.939999998</v>
      </c>
    </row>
    <row r="79" spans="2:6" ht="15" customHeight="1">
      <c r="B79" s="1" t="s">
        <v>1</v>
      </c>
      <c r="C79" s="58">
        <f>+'[1]Mod_1Miss_10 spese in conto cap'!$BG$15</f>
        <v>6262950.4500000002</v>
      </c>
      <c r="D79" s="58">
        <f>+'[1]Mod_1Miss_10 spese in conto cap'!$BG$20</f>
        <v>0</v>
      </c>
      <c r="E79" s="58">
        <f>+'[1]Mod_1Miss_10 spese in conto cap'!$BG$29</f>
        <v>264008.68</v>
      </c>
      <c r="F79" s="4">
        <f t="shared" ref="F79:F83" si="12">SUM(C79:E79)</f>
        <v>6526959.1299999999</v>
      </c>
    </row>
    <row r="80" spans="2:6" ht="15" customHeight="1">
      <c r="B80" s="1" t="s">
        <v>2</v>
      </c>
      <c r="C80" s="58">
        <f>+'[1]Mod_1Miss_10 spese in conto cap'!$BH$15</f>
        <v>1387594.66</v>
      </c>
      <c r="D80" s="58">
        <f>+'[1]Mod_1Miss_10 spese in conto cap'!$BH$20</f>
        <v>0</v>
      </c>
      <c r="E80" s="58">
        <f>+'[1]Mod_1Miss_10 spese in conto cap'!$BH$29</f>
        <v>0</v>
      </c>
      <c r="F80" s="4">
        <f t="shared" si="12"/>
        <v>1387594.66</v>
      </c>
    </row>
    <row r="81" spans="2:6" ht="15" customHeight="1">
      <c r="B81" s="1" t="s">
        <v>3</v>
      </c>
      <c r="C81" s="58">
        <f>+'[1]Mod_1Miss_10 spese in conto cap'!$BI$15</f>
        <v>0</v>
      </c>
      <c r="D81" s="58">
        <f>+'[1]Mod_1Miss_10 spese in conto cap'!$BI$20</f>
        <v>39582.959999999999</v>
      </c>
      <c r="E81" s="58">
        <f>+'[1]Mod_1Miss_10 spese in conto cap'!$BI$29</f>
        <v>0</v>
      </c>
      <c r="F81" s="4">
        <f t="shared" si="12"/>
        <v>39582.959999999999</v>
      </c>
    </row>
    <row r="82" spans="2:6" ht="15" customHeight="1">
      <c r="B82" s="1" t="s">
        <v>4</v>
      </c>
      <c r="C82" s="58">
        <f>+'[1]Mod_1Miss_10 spese in conto cap'!$BJ$15</f>
        <v>20881862.600000001</v>
      </c>
      <c r="D82" s="58">
        <f>+'[1]Mod_1Miss_10 spese in conto cap'!$BJ$20</f>
        <v>4991884.9400000004</v>
      </c>
      <c r="E82" s="58">
        <f>+'[1]Mod_1Miss_10 spese in conto cap'!$BJ$29</f>
        <v>30896615.439999998</v>
      </c>
      <c r="F82" s="4">
        <f t="shared" si="12"/>
        <v>56770362.980000004</v>
      </c>
    </row>
    <row r="83" spans="2:6" ht="15" customHeight="1" thickBot="1">
      <c r="B83" s="1" t="s">
        <v>66</v>
      </c>
      <c r="C83" s="59">
        <f>+'[1]Mod_1Miss_10 spese in conto cap'!$BK$15</f>
        <v>0</v>
      </c>
      <c r="D83" s="59">
        <f>+'[1]Mod_1Miss_10 spese in conto cap'!$BK$20</f>
        <v>2353904.38</v>
      </c>
      <c r="E83" s="59">
        <f>+'[1]Mod_1Miss_10 spese in conto cap'!$BK$29</f>
        <v>518255569.80000007</v>
      </c>
      <c r="F83" s="4">
        <f t="shared" si="12"/>
        <v>520609474.18000007</v>
      </c>
    </row>
    <row r="84" spans="2:6" ht="16.5" thickBot="1">
      <c r="B84" s="5" t="s">
        <v>8</v>
      </c>
      <c r="C84" s="6">
        <f>SUM(C78:C83)</f>
        <v>32082045</v>
      </c>
      <c r="D84" s="6">
        <f t="shared" ref="D84:F84" si="13">SUM(D78:D83)</f>
        <v>13717562.629999999</v>
      </c>
      <c r="E84" s="6">
        <f t="shared" si="13"/>
        <v>583243423.22000003</v>
      </c>
      <c r="F84" s="82">
        <f t="shared" si="13"/>
        <v>629043030.85000002</v>
      </c>
    </row>
    <row r="85" spans="2:6">
      <c r="F85" s="7"/>
    </row>
    <row r="86" spans="2:6">
      <c r="B86" s="98" t="s">
        <v>51</v>
      </c>
      <c r="C86" s="98"/>
      <c r="D86" s="98"/>
      <c r="E86" s="98"/>
      <c r="F86" s="98"/>
    </row>
    <row r="87" spans="2:6" ht="31.5" customHeight="1">
      <c r="B87" s="21" t="s">
        <v>19</v>
      </c>
      <c r="C87" s="3" t="s">
        <v>5</v>
      </c>
      <c r="D87" s="3" t="s">
        <v>6</v>
      </c>
      <c r="E87" s="3" t="s">
        <v>7</v>
      </c>
      <c r="F87" s="3" t="s">
        <v>10</v>
      </c>
    </row>
    <row r="88" spans="2:6" ht="15" customHeight="1">
      <c r="B88" s="1" t="s">
        <v>0</v>
      </c>
      <c r="C88" s="58">
        <f>+'[1]Mod_1Miss_10 spese in conto cap'!$BN$15</f>
        <v>38339226.969999999</v>
      </c>
      <c r="D88" s="58">
        <f>+'[1]Mod_1Miss_10 spese in conto cap'!$BN$20</f>
        <v>13823437.640000001</v>
      </c>
      <c r="E88" s="58">
        <f>+'[1]Mod_1Miss_10 spese in conto cap'!$BN$29</f>
        <v>34499378.539999999</v>
      </c>
      <c r="F88" s="4">
        <f>SUM(C88:E88)</f>
        <v>86662043.150000006</v>
      </c>
    </row>
    <row r="89" spans="2:6" ht="15" customHeight="1">
      <c r="B89" s="1" t="s">
        <v>1</v>
      </c>
      <c r="C89" s="58">
        <f>+'[1]Mod_1Miss_10 spese in conto cap'!$BO$15</f>
        <v>54057543.480000004</v>
      </c>
      <c r="D89" s="58">
        <f>+'[1]Mod_1Miss_10 spese in conto cap'!$BO$20</f>
        <v>2942615.41</v>
      </c>
      <c r="E89" s="58">
        <f>+'[1]Mod_1Miss_10 spese in conto cap'!$BO$29</f>
        <v>32916139.710000001</v>
      </c>
      <c r="F89" s="4">
        <f t="shared" ref="F89:F93" si="14">SUM(C89:E89)</f>
        <v>89916298.599999994</v>
      </c>
    </row>
    <row r="90" spans="2:6" ht="15" customHeight="1">
      <c r="B90" s="1" t="s">
        <v>2</v>
      </c>
      <c r="C90" s="58">
        <f>+'[1]Mod_1Miss_10 spese in conto cap'!$BP$15</f>
        <v>4725587.5699999994</v>
      </c>
      <c r="D90" s="58">
        <f>+'[1]Mod_1Miss_10 spese in conto cap'!$BP$20</f>
        <v>823139.59</v>
      </c>
      <c r="E90" s="58">
        <f>+'[1]Mod_1Miss_10 spese in conto cap'!$BP$29</f>
        <v>359610.63</v>
      </c>
      <c r="F90" s="4">
        <f t="shared" si="14"/>
        <v>5908337.7899999991</v>
      </c>
    </row>
    <row r="91" spans="2:6" ht="15" customHeight="1">
      <c r="B91" s="1" t="s">
        <v>3</v>
      </c>
      <c r="C91" s="58">
        <f>+'[1]Mod_1Miss_10 spese in conto cap'!$BQ$15</f>
        <v>928776.84</v>
      </c>
      <c r="D91" s="58">
        <f>+'[1]Mod_1Miss_10 spese in conto cap'!$BQ$20</f>
        <v>521910.95</v>
      </c>
      <c r="E91" s="58">
        <f>+'[1]Mod_1Miss_10 spese in conto cap'!$BQ$29</f>
        <v>5030130.63</v>
      </c>
      <c r="F91" s="4">
        <f t="shared" si="14"/>
        <v>6480818.4199999999</v>
      </c>
    </row>
    <row r="92" spans="2:6" ht="15" customHeight="1">
      <c r="B92" s="1" t="s">
        <v>4</v>
      </c>
      <c r="C92" s="58">
        <f>+'[1]Mod_1Miss_10 spese in conto cap'!$BR$15</f>
        <v>75581277.629999995</v>
      </c>
      <c r="D92" s="58">
        <f>+'[1]Mod_1Miss_10 spese in conto cap'!$BR$20</f>
        <v>31077846.18</v>
      </c>
      <c r="E92" s="58">
        <f>+'[1]Mod_1Miss_10 spese in conto cap'!$BR$29</f>
        <v>109107765.34999999</v>
      </c>
      <c r="F92" s="4">
        <f t="shared" si="14"/>
        <v>215766889.16</v>
      </c>
    </row>
    <row r="93" spans="2:6" ht="15" customHeight="1" thickBot="1">
      <c r="B93" s="1" t="s">
        <v>66</v>
      </c>
      <c r="C93" s="59">
        <f>+'[1]Mod_1Miss_10 spese in conto cap'!$BS$15</f>
        <v>8004041.96</v>
      </c>
      <c r="D93" s="59">
        <f>+'[1]Mod_1Miss_10 spese in conto cap'!$BS$20</f>
        <v>5101041.49</v>
      </c>
      <c r="E93" s="59">
        <f>+'[1]Mod_1Miss_10 spese in conto cap'!$BS$29</f>
        <v>640774409.18000007</v>
      </c>
      <c r="F93" s="4">
        <f t="shared" si="14"/>
        <v>653879492.63000011</v>
      </c>
    </row>
    <row r="94" spans="2:6" ht="16.5" thickBot="1">
      <c r="B94" s="5" t="s">
        <v>8</v>
      </c>
      <c r="C94" s="6">
        <f>SUM(C88:C93)</f>
        <v>181636454.45000002</v>
      </c>
      <c r="D94" s="6">
        <f t="shared" ref="D94:F94" si="15">SUM(D88:D93)</f>
        <v>54289991.259999998</v>
      </c>
      <c r="E94" s="6">
        <f t="shared" si="15"/>
        <v>822687434.04000008</v>
      </c>
      <c r="F94" s="6">
        <f t="shared" si="15"/>
        <v>1058613879.7500001</v>
      </c>
    </row>
    <row r="95" spans="2:6">
      <c r="B95" s="31"/>
      <c r="C95" s="31"/>
      <c r="D95" s="31"/>
      <c r="E95" s="31"/>
    </row>
    <row r="96" spans="2:6">
      <c r="B96" s="100"/>
      <c r="C96" s="100"/>
      <c r="D96" s="100"/>
      <c r="E96" s="100"/>
      <c r="F96" s="100"/>
    </row>
    <row r="97" spans="2:8" ht="28.5" customHeight="1">
      <c r="B97" s="99" t="s">
        <v>21</v>
      </c>
      <c r="C97" s="99"/>
      <c r="D97" s="99"/>
      <c r="E97" s="99"/>
      <c r="F97" s="99"/>
    </row>
    <row r="98" spans="2:8" ht="37.5" customHeight="1">
      <c r="B98" s="21" t="s">
        <v>19</v>
      </c>
      <c r="C98" s="3" t="s">
        <v>5</v>
      </c>
      <c r="D98" s="3" t="s">
        <v>6</v>
      </c>
      <c r="E98" s="3" t="s">
        <v>7</v>
      </c>
      <c r="F98" s="3" t="s">
        <v>10</v>
      </c>
    </row>
    <row r="99" spans="2:8" ht="15" customHeight="1">
      <c r="B99" s="1" t="s">
        <v>0</v>
      </c>
      <c r="C99" s="58">
        <f>+'[1]Mod_1Miss_10 spese in conto cap'!$BV$15</f>
        <v>110047831.49000001</v>
      </c>
      <c r="D99" s="58">
        <f>+'[1]Mod_1Miss_10 spese in conto cap'!$BV$20</f>
        <v>58207650.390000001</v>
      </c>
      <c r="E99" s="58">
        <f>+'[1]Mod_1Miss_10 spese in conto cap'!$BV$29</f>
        <v>2959055.3800000004</v>
      </c>
      <c r="F99" s="83">
        <f>SUM(C99:E99)</f>
        <v>171214537.25999999</v>
      </c>
      <c r="H99" s="7" t="s">
        <v>9</v>
      </c>
    </row>
    <row r="100" spans="2:8" ht="15" customHeight="1">
      <c r="B100" s="1" t="s">
        <v>1</v>
      </c>
      <c r="C100" s="58">
        <f>+'[1]Mod_1Miss_10 spese in conto cap'!$BW$15</f>
        <v>152453888.00999999</v>
      </c>
      <c r="D100" s="58">
        <f>+'[1]Mod_1Miss_10 spese in conto cap'!$BW$20</f>
        <v>43534355.599999994</v>
      </c>
      <c r="E100" s="58">
        <f>+'[1]Mod_1Miss_10 spese in conto cap'!$BW$29</f>
        <v>73700763.140000001</v>
      </c>
      <c r="F100" s="83">
        <f t="shared" ref="F100:F104" si="16">SUM(C100:E100)</f>
        <v>269689006.75</v>
      </c>
      <c r="H100" s="7" t="s">
        <v>9</v>
      </c>
    </row>
    <row r="101" spans="2:8" ht="15" customHeight="1">
      <c r="B101" s="1" t="s">
        <v>2</v>
      </c>
      <c r="C101" s="58">
        <f>+'[1]Mod_1Miss_10 spese in conto cap'!$BX$15</f>
        <v>13212248.16</v>
      </c>
      <c r="D101" s="58">
        <f>+'[1]Mod_1Miss_10 spese in conto cap'!$BX$20</f>
        <v>3622865.6699999995</v>
      </c>
      <c r="E101" s="58">
        <f>+'[1]Mod_1Miss_10 spese in conto cap'!$BX$29</f>
        <v>34658351.039999999</v>
      </c>
      <c r="F101" s="83">
        <f t="shared" si="16"/>
        <v>51493464.869999997</v>
      </c>
      <c r="H101" s="7" t="s">
        <v>9</v>
      </c>
    </row>
    <row r="102" spans="2:8" ht="15" customHeight="1">
      <c r="B102" s="1" t="s">
        <v>3</v>
      </c>
      <c r="C102" s="58">
        <f>+'[1]Mod_1Miss_10 spese in conto cap'!$BY$15</f>
        <v>3640078.4699999997</v>
      </c>
      <c r="D102" s="58">
        <f>+'[1]Mod_1Miss_10 spese in conto cap'!$BY$20</f>
        <v>3351500.8800000004</v>
      </c>
      <c r="E102" s="58">
        <f>+'[1]Mod_1Miss_10 spese in conto cap'!$BY$29</f>
        <v>9966242.4100000001</v>
      </c>
      <c r="F102" s="83">
        <f t="shared" si="16"/>
        <v>16957821.759999998</v>
      </c>
      <c r="H102" s="7" t="s">
        <v>9</v>
      </c>
    </row>
    <row r="103" spans="2:8" ht="15" customHeight="1">
      <c r="B103" s="1" t="s">
        <v>4</v>
      </c>
      <c r="C103" s="58">
        <f>+'[1]Mod_1Miss_10 spese in conto cap'!$BZ$15</f>
        <v>314172178.93000007</v>
      </c>
      <c r="D103" s="58">
        <f>+'[1]Mod_1Miss_10 spese in conto cap'!$BZ$20</f>
        <v>80232842.650000006</v>
      </c>
      <c r="E103" s="58">
        <f>+'[1]Mod_1Miss_10 spese in conto cap'!$BZ$29</f>
        <v>291336929.75999999</v>
      </c>
      <c r="F103" s="83">
        <f t="shared" si="16"/>
        <v>685741951.34000003</v>
      </c>
      <c r="H103" s="7" t="s">
        <v>9</v>
      </c>
    </row>
    <row r="104" spans="2:8" ht="15" customHeight="1" thickBot="1">
      <c r="B104" s="1" t="s">
        <v>66</v>
      </c>
      <c r="C104" s="58">
        <f>+'[1]Mod_1Miss_10 spese in conto cap'!$CA$15</f>
        <v>16471762.32</v>
      </c>
      <c r="D104" s="58">
        <f>+'[1]Mod_1Miss_10 spese in conto cap'!$CA$20</f>
        <v>4828709.1500000004</v>
      </c>
      <c r="E104" s="58">
        <f>+'[1]Mod_1Miss_10 spese in conto cap'!$CA$29</f>
        <v>501170812.95999992</v>
      </c>
      <c r="F104" s="83">
        <f t="shared" si="16"/>
        <v>522471284.42999995</v>
      </c>
      <c r="H104" s="7" t="s">
        <v>9</v>
      </c>
    </row>
    <row r="105" spans="2:8" ht="16.5" thickBot="1">
      <c r="B105" s="67" t="s">
        <v>8</v>
      </c>
      <c r="C105" s="69">
        <f>SUM(C43+C74)</f>
        <v>609997987.38000011</v>
      </c>
      <c r="D105" s="6">
        <f>SUM(D43+D74)</f>
        <v>193777924.33999997</v>
      </c>
      <c r="E105" s="60">
        <f>SUM(E99:E104)</f>
        <v>913792154.68999994</v>
      </c>
      <c r="F105" s="68">
        <f t="shared" ref="F105" si="17">SUM(F99:F104)</f>
        <v>1717568066.4099998</v>
      </c>
      <c r="H105" s="7" t="s">
        <v>9</v>
      </c>
    </row>
    <row r="106" spans="2:8">
      <c r="C106" s="7"/>
      <c r="D106" s="7"/>
      <c r="E106" s="7" t="s">
        <v>9</v>
      </c>
      <c r="F106" s="7"/>
      <c r="H106" s="2" t="s">
        <v>9</v>
      </c>
    </row>
    <row r="107" spans="2:8" ht="39" customHeight="1">
      <c r="B107" s="99" t="s">
        <v>31</v>
      </c>
      <c r="C107" s="99"/>
      <c r="D107" s="99"/>
      <c r="E107" s="99"/>
      <c r="F107" s="99"/>
    </row>
    <row r="108" spans="2:8" ht="34.5" customHeight="1">
      <c r="B108" s="21" t="s">
        <v>19</v>
      </c>
      <c r="C108" s="3" t="s">
        <v>5</v>
      </c>
      <c r="D108" s="3" t="s">
        <v>6</v>
      </c>
      <c r="E108" s="3" t="s">
        <v>7</v>
      </c>
      <c r="F108" s="3" t="s">
        <v>10</v>
      </c>
    </row>
    <row r="109" spans="2:8" ht="15" customHeight="1">
      <c r="B109" s="1" t="s">
        <v>0</v>
      </c>
      <c r="C109" s="58">
        <f>+'[1]Mod_1Miss_10 spese in conto cap'!$CD$15</f>
        <v>95296007.390000001</v>
      </c>
      <c r="D109" s="58">
        <f>+'[1]Mod_1Miss_10 spese in conto cap'!$CD$20</f>
        <v>9616140.6799999997</v>
      </c>
      <c r="E109" s="58">
        <f>+'[1]Mod_1Miss_10 spese in conto cap'!$CD$29</f>
        <v>33827229.299999997</v>
      </c>
      <c r="F109" s="83">
        <f>+'[1]Mod_1Miss_10 spese in conto cap'!$CD$30</f>
        <v>138739377.37</v>
      </c>
    </row>
    <row r="110" spans="2:8" ht="15" customHeight="1">
      <c r="B110" s="1" t="s">
        <v>1</v>
      </c>
      <c r="C110" s="58">
        <f>+'[1]Mod_1Miss_10 spese in conto cap'!$CE$15</f>
        <v>25061691.349999998</v>
      </c>
      <c r="D110" s="58">
        <f>+'[1]Mod_1Miss_10 spese in conto cap'!$CE$20</f>
        <v>3196638.82</v>
      </c>
      <c r="E110" s="58">
        <f>+'[1]Mod_1Miss_10 spese in conto cap'!$CE$29</f>
        <v>928078.67999999993</v>
      </c>
      <c r="F110" s="83">
        <f t="shared" ref="F110:F114" si="18">SUM(C110:E110)</f>
        <v>29186408.849999998</v>
      </c>
    </row>
    <row r="111" spans="2:8" ht="15" customHeight="1">
      <c r="B111" s="1" t="s">
        <v>2</v>
      </c>
      <c r="C111" s="58">
        <f>+'[1]Mod_1Miss_10 spese in conto cap'!$CF$15</f>
        <v>6940663.3399999999</v>
      </c>
      <c r="D111" s="58">
        <f>+'[1]Mod_1Miss_10 spese in conto cap'!$CF$20</f>
        <v>0</v>
      </c>
      <c r="E111" s="58">
        <f>+'[1]Mod_1Miss_10 spese in conto cap'!$CF$29</f>
        <v>0</v>
      </c>
      <c r="F111" s="83">
        <f t="shared" si="18"/>
        <v>6940663.3399999999</v>
      </c>
    </row>
    <row r="112" spans="2:8" ht="15" customHeight="1">
      <c r="B112" s="1" t="s">
        <v>3</v>
      </c>
      <c r="C112" s="58">
        <f>+'[1]Mod_1Miss_10 spese in conto cap'!$CG$15</f>
        <v>0</v>
      </c>
      <c r="D112" s="58">
        <f>+'[1]Mod_1Miss_10 spese in conto cap'!$CG$20</f>
        <v>89582.959999999992</v>
      </c>
      <c r="E112" s="58">
        <f>+'[1]Mod_1Miss_10 spese in conto cap'!$CG$29</f>
        <v>70000</v>
      </c>
      <c r="F112" s="83">
        <f t="shared" si="18"/>
        <v>159582.96</v>
      </c>
    </row>
    <row r="113" spans="2:6" ht="15" customHeight="1">
      <c r="B113" s="1" t="s">
        <v>4</v>
      </c>
      <c r="C113" s="58">
        <f>+'[1]Mod_1Miss_10 spese in conto cap'!$CH$15</f>
        <v>110907251.41</v>
      </c>
      <c r="D113" s="58">
        <f>+'[1]Mod_1Miss_10 spese in conto cap'!$CH$20</f>
        <v>7130645</v>
      </c>
      <c r="E113" s="58">
        <f>+'[1]Mod_1Miss_10 spese in conto cap'!$CH$29</f>
        <v>31058532.379999999</v>
      </c>
      <c r="F113" s="83">
        <f t="shared" si="18"/>
        <v>149096428.78999999</v>
      </c>
    </row>
    <row r="114" spans="2:6" ht="15" customHeight="1" thickBot="1">
      <c r="B114" s="1" t="s">
        <v>66</v>
      </c>
      <c r="C114" s="72">
        <f>+'[1]Mod_1Miss_10 spese in conto cap'!$CI$15</f>
        <v>0</v>
      </c>
      <c r="D114" s="72">
        <f>+'[1]Mod_1Miss_10 spese in conto cap'!$CI$20</f>
        <v>2961141.98</v>
      </c>
      <c r="E114" s="72">
        <f>+'[1]Mod_1Miss_10 spese in conto cap'!$CI$29</f>
        <v>916065292.63999999</v>
      </c>
      <c r="F114" s="83">
        <f t="shared" si="18"/>
        <v>919026434.62</v>
      </c>
    </row>
    <row r="115" spans="2:6" ht="16.5" thickBot="1">
      <c r="B115" s="5" t="s">
        <v>8</v>
      </c>
      <c r="C115" s="6">
        <f>+'[1]Mod_1Miss_10 spese in conto cap'!$CJ$15</f>
        <v>238205613.49000001</v>
      </c>
      <c r="D115" s="6">
        <f>+'[1]Mod_1Miss_10 spese in conto cap'!$CJ$20</f>
        <v>22994149.440000001</v>
      </c>
      <c r="E115" s="6">
        <f t="shared" ref="E115" si="19">SUM(E53+E84)</f>
        <v>981949133</v>
      </c>
      <c r="F115" s="6">
        <f t="shared" ref="F115" si="20">SUM(F109:F114)</f>
        <v>1243148895.9300001</v>
      </c>
    </row>
    <row r="116" spans="2:6">
      <c r="F116" s="7" t="s">
        <v>9</v>
      </c>
    </row>
    <row r="117" spans="2:6">
      <c r="B117" s="22" t="s">
        <v>52</v>
      </c>
      <c r="C117" s="23"/>
      <c r="D117" s="23"/>
      <c r="E117" s="23"/>
      <c r="F117" s="23"/>
    </row>
    <row r="118" spans="2:6" ht="36.75" customHeight="1">
      <c r="B118" s="21" t="s">
        <v>19</v>
      </c>
      <c r="C118" s="3" t="s">
        <v>5</v>
      </c>
      <c r="D118" s="3" t="s">
        <v>6</v>
      </c>
      <c r="E118" s="3" t="s">
        <v>7</v>
      </c>
      <c r="F118" s="3" t="s">
        <v>10</v>
      </c>
    </row>
    <row r="119" spans="2:6" ht="15" customHeight="1">
      <c r="B119" s="1" t="s">
        <v>0</v>
      </c>
      <c r="C119" s="58">
        <f t="shared" ref="C119:E124" si="21">SUM(C99+C109)</f>
        <v>205343838.88</v>
      </c>
      <c r="D119" s="58">
        <f t="shared" si="21"/>
        <v>67823791.069999993</v>
      </c>
      <c r="E119" s="58">
        <f t="shared" si="21"/>
        <v>36786284.68</v>
      </c>
      <c r="F119" s="4">
        <f>SUM(C119:E119)</f>
        <v>309953914.63</v>
      </c>
    </row>
    <row r="120" spans="2:6" ht="15" customHeight="1">
      <c r="B120" s="1" t="s">
        <v>1</v>
      </c>
      <c r="C120" s="58">
        <f t="shared" si="21"/>
        <v>177515579.35999998</v>
      </c>
      <c r="D120" s="58">
        <f t="shared" si="21"/>
        <v>46730994.419999994</v>
      </c>
      <c r="E120" s="58">
        <f t="shared" si="21"/>
        <v>74628841.820000008</v>
      </c>
      <c r="F120" s="4">
        <f t="shared" ref="F120:F124" si="22">SUM(C120:E120)</f>
        <v>298875415.59999996</v>
      </c>
    </row>
    <row r="121" spans="2:6" ht="15" customHeight="1">
      <c r="B121" s="1" t="s">
        <v>2</v>
      </c>
      <c r="C121" s="58">
        <f t="shared" si="21"/>
        <v>20152911.5</v>
      </c>
      <c r="D121" s="58">
        <f t="shared" si="21"/>
        <v>3622865.6699999995</v>
      </c>
      <c r="E121" s="58">
        <f t="shared" si="21"/>
        <v>34658351.039999999</v>
      </c>
      <c r="F121" s="4">
        <f t="shared" si="22"/>
        <v>58434128.209999993</v>
      </c>
    </row>
    <row r="122" spans="2:6" ht="15" customHeight="1">
      <c r="B122" s="1" t="s">
        <v>3</v>
      </c>
      <c r="C122" s="58">
        <f t="shared" si="21"/>
        <v>3640078.4699999997</v>
      </c>
      <c r="D122" s="58">
        <f t="shared" si="21"/>
        <v>3441083.8400000003</v>
      </c>
      <c r="E122" s="58">
        <f t="shared" si="21"/>
        <v>10036242.41</v>
      </c>
      <c r="F122" s="4">
        <f t="shared" si="22"/>
        <v>17117404.719999999</v>
      </c>
    </row>
    <row r="123" spans="2:6" ht="15" customHeight="1">
      <c r="B123" s="1" t="s">
        <v>4</v>
      </c>
      <c r="C123" s="58">
        <f t="shared" si="21"/>
        <v>425079430.34000003</v>
      </c>
      <c r="D123" s="58">
        <f t="shared" si="21"/>
        <v>87363487.650000006</v>
      </c>
      <c r="E123" s="58">
        <f t="shared" si="21"/>
        <v>322395462.13999999</v>
      </c>
      <c r="F123" s="4">
        <f t="shared" si="22"/>
        <v>834838380.13</v>
      </c>
    </row>
    <row r="124" spans="2:6" ht="15" customHeight="1" thickBot="1">
      <c r="B124" s="1" t="s">
        <v>66</v>
      </c>
      <c r="C124" s="58">
        <f t="shared" si="21"/>
        <v>16471762.32</v>
      </c>
      <c r="D124" s="58">
        <f t="shared" si="21"/>
        <v>7789851.1300000008</v>
      </c>
      <c r="E124" s="58">
        <f t="shared" si="21"/>
        <v>1417236105.5999999</v>
      </c>
      <c r="F124" s="4">
        <f t="shared" si="22"/>
        <v>1441497719.05</v>
      </c>
    </row>
    <row r="125" spans="2:6" ht="16.5" thickBot="1">
      <c r="B125" s="5" t="s">
        <v>8</v>
      </c>
      <c r="C125" s="6">
        <f>SUM(C119:C124)</f>
        <v>848203600.87000012</v>
      </c>
      <c r="D125" s="6">
        <f t="shared" ref="D125" si="23">SUM(D119:D124)</f>
        <v>216772073.77999997</v>
      </c>
      <c r="E125" s="6">
        <f>SUM(E119:E124)</f>
        <v>1895741287.6899998</v>
      </c>
      <c r="F125" s="6">
        <f>SUM(F119:F124)</f>
        <v>2960716962.3400002</v>
      </c>
    </row>
    <row r="126" spans="2:6">
      <c r="C126" s="49"/>
      <c r="D126" s="7"/>
      <c r="E126" s="7"/>
    </row>
    <row r="127" spans="2:6">
      <c r="C127" s="49"/>
      <c r="E127" s="7"/>
    </row>
    <row r="128" spans="2:6">
      <c r="C128" s="49"/>
      <c r="E128" s="7"/>
    </row>
    <row r="129" spans="3:5">
      <c r="C129" s="49"/>
      <c r="E129" s="7"/>
    </row>
    <row r="130" spans="3:5">
      <c r="C130" s="49"/>
      <c r="E130" s="7"/>
    </row>
  </sheetData>
  <mergeCells count="16">
    <mergeCell ref="B3:F3"/>
    <mergeCell ref="B4:F4"/>
    <mergeCell ref="B14:F14"/>
    <mergeCell ref="B1:F2"/>
    <mergeCell ref="B65:F65"/>
    <mergeCell ref="B66:F66"/>
    <mergeCell ref="B55:F55"/>
    <mergeCell ref="B45:F45"/>
    <mergeCell ref="B24:F24"/>
    <mergeCell ref="B34:F34"/>
    <mergeCell ref="B35:F35"/>
    <mergeCell ref="B107:F107"/>
    <mergeCell ref="B76:F76"/>
    <mergeCell ref="B86:F86"/>
    <mergeCell ref="B96:F96"/>
    <mergeCell ref="B97:F97"/>
  </mergeCells>
  <pageMargins left="0.70866141732283472" right="0.70866141732283472" top="0.94488188976377963" bottom="0.94488188976377963" header="0.31496062992125984" footer="0.31496062992125984"/>
  <pageSetup paperSize="8" scale="99" fitToHeight="0" orientation="portrait" horizontalDpi="1200" verticalDpi="12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1:K91"/>
  <sheetViews>
    <sheetView zoomScaleNormal="100" workbookViewId="0"/>
  </sheetViews>
  <sheetFormatPr defaultColWidth="8.85546875" defaultRowHeight="15"/>
  <cols>
    <col min="1" max="1" width="8.85546875" style="17"/>
    <col min="2" max="2" width="50.7109375" style="17" customWidth="1"/>
    <col min="3" max="6" width="20.7109375" style="17" customWidth="1"/>
    <col min="7" max="7" width="20" style="17" customWidth="1"/>
    <col min="8" max="8" width="17.85546875" style="17" customWidth="1"/>
    <col min="9" max="9" width="17" style="17" customWidth="1"/>
    <col min="10" max="10" width="17.140625" style="17" customWidth="1"/>
    <col min="11" max="11" width="17.5703125" style="17" customWidth="1"/>
    <col min="12" max="16384" width="8.85546875" style="17"/>
  </cols>
  <sheetData>
    <row r="1" spans="2:7">
      <c r="B1" s="92" t="s">
        <v>82</v>
      </c>
      <c r="C1" s="92"/>
      <c r="D1" s="92"/>
      <c r="E1" s="92"/>
      <c r="F1" s="92"/>
    </row>
    <row r="2" spans="2:7">
      <c r="B2" s="92"/>
      <c r="C2" s="92"/>
      <c r="D2" s="92"/>
      <c r="E2" s="92"/>
      <c r="F2" s="92"/>
    </row>
    <row r="3" spans="2:7">
      <c r="B3" s="105" t="s">
        <v>81</v>
      </c>
      <c r="C3" s="105"/>
      <c r="D3" s="105"/>
      <c r="E3" s="105"/>
      <c r="F3" s="105"/>
    </row>
    <row r="4" spans="2:7">
      <c r="B4" s="104" t="s">
        <v>32</v>
      </c>
      <c r="C4" s="104"/>
      <c r="D4" s="104"/>
      <c r="E4" s="104"/>
      <c r="F4" s="104"/>
    </row>
    <row r="5" spans="2:7" ht="31.5">
      <c r="B5" s="26" t="s">
        <v>70</v>
      </c>
      <c r="C5" s="3" t="s">
        <v>5</v>
      </c>
      <c r="D5" s="3" t="s">
        <v>6</v>
      </c>
      <c r="E5" s="3" t="s">
        <v>7</v>
      </c>
      <c r="F5" s="3" t="s">
        <v>10</v>
      </c>
    </row>
    <row r="6" spans="2:7" ht="15.75">
      <c r="B6" s="1" t="s">
        <v>67</v>
      </c>
      <c r="C6" s="63">
        <f>+'[1]Mod1_Mis.12 spese correnti'!$B$15</f>
        <v>8323731.4800000023</v>
      </c>
      <c r="D6" s="63">
        <f>+'[1]Mod1_Mis.12 spese correnti'!$B$20</f>
        <v>0</v>
      </c>
      <c r="E6" s="63">
        <f>+'[1]Mod1_Mis.12 spese correnti'!$B$29</f>
        <v>1699316.92</v>
      </c>
      <c r="F6" s="18">
        <f>SUM(C6:E6)</f>
        <v>10023048.400000002</v>
      </c>
    </row>
    <row r="7" spans="2:7" ht="16.5" thickBot="1">
      <c r="B7" s="1" t="s">
        <v>23</v>
      </c>
      <c r="C7" s="63">
        <f>+'[1]Mod1_Mis.12 spese correnti'!$C$15</f>
        <v>68456246.829999998</v>
      </c>
      <c r="D7" s="63">
        <f>+'[1]Mod1_Mis.12 spese correnti'!$C$20</f>
        <v>1920560.39</v>
      </c>
      <c r="E7" s="63">
        <f>+'[1]Mod1_Mis.12 spese correnti'!$C$29</f>
        <v>485077.99000000209</v>
      </c>
      <c r="F7" s="18">
        <f>SUM(C7:E7)</f>
        <v>70861885.210000008</v>
      </c>
    </row>
    <row r="8" spans="2:7" ht="16.5" thickBot="1">
      <c r="B8" s="5" t="s">
        <v>8</v>
      </c>
      <c r="C8" s="62">
        <f>SUM(C6:C7)</f>
        <v>76779978.310000002</v>
      </c>
      <c r="D8" s="62">
        <f>SUM(D6:D7)</f>
        <v>1920560.39</v>
      </c>
      <c r="E8" s="62">
        <f>SUM(E6:E7)</f>
        <v>2184394.910000002</v>
      </c>
      <c r="F8" s="61">
        <f>SUM(F6:F7)</f>
        <v>80884933.610000014</v>
      </c>
    </row>
    <row r="9" spans="2:7" ht="19.5" customHeight="1">
      <c r="B9" s="102" t="s">
        <v>68</v>
      </c>
      <c r="C9" s="102"/>
      <c r="D9" s="102"/>
      <c r="E9" s="102"/>
      <c r="F9" s="102"/>
      <c r="G9" s="78" t="s">
        <v>9</v>
      </c>
    </row>
    <row r="10" spans="2:7">
      <c r="C10" s="77" t="s">
        <v>9</v>
      </c>
      <c r="G10" s="19"/>
    </row>
    <row r="11" spans="2:7">
      <c r="B11" s="103" t="s">
        <v>33</v>
      </c>
      <c r="C11" s="103"/>
      <c r="D11" s="103"/>
      <c r="E11" s="103"/>
      <c r="F11" s="103"/>
      <c r="G11" s="78"/>
    </row>
    <row r="12" spans="2:7" ht="31.5">
      <c r="B12" s="26" t="s">
        <v>70</v>
      </c>
      <c r="C12" s="3" t="s">
        <v>5</v>
      </c>
      <c r="D12" s="3" t="s">
        <v>6</v>
      </c>
      <c r="E12" s="3" t="s">
        <v>7</v>
      </c>
      <c r="F12" s="3" t="s">
        <v>10</v>
      </c>
    </row>
    <row r="13" spans="2:7" ht="15.75">
      <c r="B13" s="1" t="s">
        <v>67</v>
      </c>
      <c r="C13" s="63">
        <f>+'[1]Mod1_Mis.12 spese correnti'!$F$15</f>
        <v>156600921.80000001</v>
      </c>
      <c r="D13" s="63">
        <f>+'[1]Mod1_Mis.12 spese correnti'!$F$20</f>
        <v>53890.78</v>
      </c>
      <c r="E13" s="63">
        <f>+'[1]Mod1_Mis.12 spese correnti'!$F$29</f>
        <v>282004757.30999994</v>
      </c>
      <c r="F13" s="18">
        <f>SUM(C13:E13)</f>
        <v>438659569.88999999</v>
      </c>
    </row>
    <row r="14" spans="2:7" ht="16.5" thickBot="1">
      <c r="B14" s="1" t="s">
        <v>23</v>
      </c>
      <c r="C14" s="63">
        <f>+'[1]Mod1_Mis.12 spese correnti'!$G$15</f>
        <v>231252596.58999997</v>
      </c>
      <c r="D14" s="63">
        <f>+'[1]Mod1_Mis.12 spese correnti'!$G$20</f>
        <v>1.28</v>
      </c>
      <c r="E14" s="63">
        <f>+'[1]Mod1_Mis.12 spese correnti'!$G$29</f>
        <v>60597647.310000002</v>
      </c>
      <c r="F14" s="18">
        <f>SUM(C14:E14)</f>
        <v>291850245.17999995</v>
      </c>
    </row>
    <row r="15" spans="2:7" ht="16.5" thickBot="1">
      <c r="B15" s="5" t="s">
        <v>8</v>
      </c>
      <c r="C15" s="62">
        <f>SUM(C13:C14)</f>
        <v>387853518.38999999</v>
      </c>
      <c r="D15" s="62">
        <f>SUM(D13:D14)</f>
        <v>53892.06</v>
      </c>
      <c r="E15" s="62">
        <f>SUM(E13:E14)</f>
        <v>342602404.61999995</v>
      </c>
      <c r="F15" s="61">
        <f>SUM(F13:F14)</f>
        <v>730509815.06999993</v>
      </c>
    </row>
    <row r="16" spans="2:7" ht="13.5" customHeight="1">
      <c r="B16" s="102" t="s">
        <v>68</v>
      </c>
      <c r="C16" s="102"/>
      <c r="D16" s="102"/>
      <c r="E16" s="102"/>
      <c r="F16" s="102"/>
    </row>
    <row r="17" spans="2:6" ht="12.75" customHeight="1"/>
    <row r="18" spans="2:6">
      <c r="B18" s="104" t="s">
        <v>53</v>
      </c>
      <c r="C18" s="104"/>
      <c r="D18" s="104"/>
      <c r="E18" s="104"/>
      <c r="F18" s="104"/>
    </row>
    <row r="19" spans="2:6" ht="31.5">
      <c r="B19" s="26" t="s">
        <v>70</v>
      </c>
      <c r="C19" s="3" t="s">
        <v>5</v>
      </c>
      <c r="D19" s="3" t="s">
        <v>6</v>
      </c>
      <c r="E19" s="3" t="s">
        <v>7</v>
      </c>
      <c r="F19" s="3" t="s">
        <v>10</v>
      </c>
    </row>
    <row r="20" spans="2:6" ht="15.75">
      <c r="B20" s="1" t="s">
        <v>22</v>
      </c>
      <c r="C20" s="63">
        <f t="shared" ref="C20:F21" si="0">SUM(C6,C13)</f>
        <v>164924653.28</v>
      </c>
      <c r="D20" s="63">
        <f t="shared" si="0"/>
        <v>53890.78</v>
      </c>
      <c r="E20" s="63">
        <f t="shared" si="0"/>
        <v>283704074.22999996</v>
      </c>
      <c r="F20" s="18">
        <f t="shared" si="0"/>
        <v>448682618.28999996</v>
      </c>
    </row>
    <row r="21" spans="2:6" ht="16.5" thickBot="1">
      <c r="B21" s="1" t="s">
        <v>23</v>
      </c>
      <c r="C21" s="63">
        <f t="shared" si="0"/>
        <v>299708843.41999996</v>
      </c>
      <c r="D21" s="63">
        <f t="shared" si="0"/>
        <v>1920561.67</v>
      </c>
      <c r="E21" s="63">
        <f t="shared" si="0"/>
        <v>61082725.300000004</v>
      </c>
      <c r="F21" s="18">
        <f t="shared" si="0"/>
        <v>362712130.38999999</v>
      </c>
    </row>
    <row r="22" spans="2:6" ht="16.5" thickBot="1">
      <c r="B22" s="5" t="s">
        <v>8</v>
      </c>
      <c r="C22" s="62">
        <f>SUM(C20:C21)</f>
        <v>464633496.69999993</v>
      </c>
      <c r="D22" s="62">
        <f>SUM(D20:D21)</f>
        <v>1974452.45</v>
      </c>
      <c r="E22" s="62">
        <f>SUM(E20:E21)</f>
        <v>344786799.52999997</v>
      </c>
      <c r="F22" s="61">
        <f>SUM(F20:F21)</f>
        <v>811394748.67999995</v>
      </c>
    </row>
    <row r="23" spans="2:6">
      <c r="B23" s="102" t="s">
        <v>68</v>
      </c>
      <c r="C23" s="102"/>
      <c r="D23" s="102"/>
      <c r="E23" s="102"/>
      <c r="F23" s="102"/>
    </row>
    <row r="24" spans="2:6" ht="15.75">
      <c r="B24" s="24"/>
      <c r="C24" s="25"/>
      <c r="D24" s="25"/>
      <c r="E24" s="25"/>
      <c r="F24" s="25"/>
    </row>
    <row r="25" spans="2:6">
      <c r="B25" s="104" t="s">
        <v>11</v>
      </c>
      <c r="C25" s="104"/>
      <c r="D25" s="104"/>
      <c r="E25" s="104"/>
      <c r="F25" s="104"/>
    </row>
    <row r="26" spans="2:6" ht="31.5">
      <c r="B26" s="26" t="s">
        <v>70</v>
      </c>
      <c r="C26" s="3" t="s">
        <v>5</v>
      </c>
      <c r="D26" s="3" t="s">
        <v>6</v>
      </c>
      <c r="E26" s="3" t="s">
        <v>7</v>
      </c>
      <c r="F26" s="3" t="s">
        <v>10</v>
      </c>
    </row>
    <row r="27" spans="2:6" ht="15.75">
      <c r="B27" s="1" t="s">
        <v>67</v>
      </c>
      <c r="C27" s="63">
        <f>+'[1]Mod1_Mis.12 spese correnti'!$N$15</f>
        <v>6099780.339999998</v>
      </c>
      <c r="D27" s="63">
        <f>+'[1]Mod1_Mis.12 spese correnti'!$N$20</f>
        <v>0</v>
      </c>
      <c r="E27" s="63">
        <f>+'[1]Mod1_Mis.12 spese correnti'!$N$29</f>
        <v>536982</v>
      </c>
      <c r="F27" s="18">
        <f>SUM(C27:E27)</f>
        <v>6636762.339999998</v>
      </c>
    </row>
    <row r="28" spans="2:6" ht="16.5" thickBot="1">
      <c r="B28" s="1" t="s">
        <v>23</v>
      </c>
      <c r="C28" s="63">
        <f>+'[1]Mod1_Mis.12 spese correnti'!$O$15</f>
        <v>3658072.450000002</v>
      </c>
      <c r="D28" s="63">
        <f>+'[1]Mod1_Mis.12 spese correnti'!$O$20</f>
        <v>0</v>
      </c>
      <c r="E28" s="63">
        <f>+'[1]Mod1_Mis.12 spese correnti'!$O$29</f>
        <v>390780.46999999881</v>
      </c>
      <c r="F28" s="18">
        <f>SUM(C28:E28)</f>
        <v>4048852.9200000009</v>
      </c>
    </row>
    <row r="29" spans="2:6" ht="16.5" thickBot="1">
      <c r="B29" s="5" t="s">
        <v>8</v>
      </c>
      <c r="C29" s="62">
        <f>SUM(C27:C28)</f>
        <v>9757852.7899999991</v>
      </c>
      <c r="D29" s="62">
        <f>SUM(D27:D28)</f>
        <v>0</v>
      </c>
      <c r="E29" s="62">
        <f>SUM(E27:E28)</f>
        <v>927762.46999999881</v>
      </c>
      <c r="F29" s="84">
        <f>SUM(F27:F28)</f>
        <v>10685615.259999998</v>
      </c>
    </row>
    <row r="30" spans="2:6">
      <c r="B30" s="102" t="s">
        <v>68</v>
      </c>
      <c r="C30" s="102"/>
      <c r="D30" s="102"/>
      <c r="E30" s="102"/>
      <c r="F30" s="102"/>
    </row>
    <row r="32" spans="2:6">
      <c r="B32" s="103" t="s">
        <v>34</v>
      </c>
      <c r="C32" s="103"/>
      <c r="D32" s="103"/>
      <c r="E32" s="103"/>
      <c r="F32" s="103"/>
    </row>
    <row r="33" spans="2:6" ht="31.5">
      <c r="B33" s="26" t="s">
        <v>70</v>
      </c>
      <c r="C33" s="3" t="s">
        <v>5</v>
      </c>
      <c r="D33" s="3" t="s">
        <v>6</v>
      </c>
      <c r="E33" s="3" t="s">
        <v>7</v>
      </c>
      <c r="F33" s="3" t="s">
        <v>10</v>
      </c>
    </row>
    <row r="34" spans="2:6" ht="15.75">
      <c r="B34" s="1" t="s">
        <v>67</v>
      </c>
      <c r="C34" s="63">
        <f>+'[1]Mod1_Mis.12 spese correnti'!$R$15</f>
        <v>127899423.24999999</v>
      </c>
      <c r="D34" s="63">
        <f>+'[1]Mod1_Mis.12 spese correnti'!$R$20</f>
        <v>53890.78</v>
      </c>
      <c r="E34" s="63">
        <f>+'[1]Mod1_Mis.12 spese correnti'!$R$29</f>
        <v>266008042.95000002</v>
      </c>
      <c r="F34" s="18">
        <f>SUM(C34:E34)</f>
        <v>393961356.98000002</v>
      </c>
    </row>
    <row r="35" spans="2:6" ht="16.5" thickBot="1">
      <c r="B35" s="1" t="s">
        <v>23</v>
      </c>
      <c r="C35" s="63">
        <f>+'[1]Mod1_Mis.12 spese correnti'!$S$15</f>
        <v>170108555.53999999</v>
      </c>
      <c r="D35" s="63">
        <f>+'[1]Mod1_Mis.12 spese correnti'!$S$20</f>
        <v>0</v>
      </c>
      <c r="E35" s="63">
        <f>+'[1]Mod1_Mis.12 spese correnti'!$S$29</f>
        <v>48245282.310000002</v>
      </c>
      <c r="F35" s="18">
        <f>SUM(C35:E35)</f>
        <v>218353837.84999999</v>
      </c>
    </row>
    <row r="36" spans="2:6" ht="16.5" thickBot="1">
      <c r="B36" s="5" t="s">
        <v>8</v>
      </c>
      <c r="C36" s="62">
        <f>SUM(C34:C35)</f>
        <v>298007978.78999996</v>
      </c>
      <c r="D36" s="62">
        <f>SUM(D34:D35)</f>
        <v>53890.78</v>
      </c>
      <c r="E36" s="62">
        <f>SUM(E34:E35)</f>
        <v>314253325.25999999</v>
      </c>
      <c r="F36" s="84">
        <f>SUM(F34:F35)</f>
        <v>612315194.83000004</v>
      </c>
    </row>
    <row r="37" spans="2:6">
      <c r="B37" s="102" t="s">
        <v>68</v>
      </c>
      <c r="C37" s="102"/>
      <c r="D37" s="102"/>
      <c r="E37" s="102"/>
      <c r="F37" s="102"/>
    </row>
    <row r="39" spans="2:6">
      <c r="B39" s="103" t="s">
        <v>54</v>
      </c>
      <c r="C39" s="103"/>
      <c r="D39" s="103"/>
      <c r="E39" s="103"/>
      <c r="F39" s="103"/>
    </row>
    <row r="40" spans="2:6" ht="31.5">
      <c r="B40" s="26" t="s">
        <v>70</v>
      </c>
      <c r="C40" s="3" t="s">
        <v>5</v>
      </c>
      <c r="D40" s="3" t="s">
        <v>6</v>
      </c>
      <c r="E40" s="3" t="s">
        <v>7</v>
      </c>
      <c r="F40" s="3" t="s">
        <v>10</v>
      </c>
    </row>
    <row r="41" spans="2:6" ht="15.75">
      <c r="B41" s="1" t="s">
        <v>67</v>
      </c>
      <c r="C41" s="63">
        <f>SUM(C27,C34)</f>
        <v>133999203.58999999</v>
      </c>
      <c r="D41" s="63">
        <f t="shared" ref="D41:E41" si="1">SUM(D27,D34)</f>
        <v>53890.78</v>
      </c>
      <c r="E41" s="63">
        <f t="shared" si="1"/>
        <v>266545024.95000002</v>
      </c>
      <c r="F41" s="18">
        <f>SUM(C41:E41)</f>
        <v>400598119.31999999</v>
      </c>
    </row>
    <row r="42" spans="2:6" ht="16.5" thickBot="1">
      <c r="B42" s="1" t="s">
        <v>23</v>
      </c>
      <c r="C42" s="63">
        <f>SUM(C28,C35)</f>
        <v>173766627.98999998</v>
      </c>
      <c r="D42" s="63">
        <f t="shared" ref="D42:E42" si="2">SUM(D28,D35)</f>
        <v>0</v>
      </c>
      <c r="E42" s="63">
        <f t="shared" si="2"/>
        <v>48636062.780000001</v>
      </c>
      <c r="F42" s="18">
        <f>SUM(C42:E42)</f>
        <v>222402690.76999998</v>
      </c>
    </row>
    <row r="43" spans="2:6" ht="16.5" thickBot="1">
      <c r="B43" s="5" t="s">
        <v>8</v>
      </c>
      <c r="C43" s="62">
        <f>SUM(C41:C42)</f>
        <v>307765831.57999998</v>
      </c>
      <c r="D43" s="62">
        <f>SUM(D41:D42)</f>
        <v>53890.78</v>
      </c>
      <c r="E43" s="62">
        <f>SUM(E41:E42)</f>
        <v>315181087.73000002</v>
      </c>
      <c r="F43" s="61">
        <f>SUM(F41:F42)</f>
        <v>623000810.08999991</v>
      </c>
    </row>
    <row r="44" spans="2:6">
      <c r="B44" s="102" t="s">
        <v>68</v>
      </c>
      <c r="C44" s="102"/>
      <c r="D44" s="102"/>
      <c r="E44" s="102"/>
      <c r="F44" s="102"/>
    </row>
    <row r="45" spans="2:6" ht="15.75">
      <c r="B45" s="24"/>
      <c r="C45" s="25"/>
      <c r="D45" s="25"/>
      <c r="E45" s="25"/>
      <c r="F45" s="25"/>
    </row>
    <row r="46" spans="2:6">
      <c r="B46" s="103" t="s">
        <v>35</v>
      </c>
      <c r="C46" s="103"/>
      <c r="D46" s="103"/>
      <c r="E46" s="103"/>
      <c r="F46" s="103"/>
    </row>
    <row r="47" spans="2:6" ht="31.5">
      <c r="B47" s="26" t="s">
        <v>70</v>
      </c>
      <c r="C47" s="3" t="s">
        <v>5</v>
      </c>
      <c r="D47" s="3" t="s">
        <v>6</v>
      </c>
      <c r="E47" s="3" t="s">
        <v>7</v>
      </c>
      <c r="F47" s="3" t="s">
        <v>10</v>
      </c>
    </row>
    <row r="48" spans="2:6" ht="15.75">
      <c r="B48" s="1" t="s">
        <v>67</v>
      </c>
      <c r="C48" s="63">
        <f>+'[1]Mod1_Mis.12 spese correnti'!$Z$15</f>
        <v>1767037.8699999996</v>
      </c>
      <c r="D48" s="63">
        <f>+'[1]Mod1_Mis.12 spese correnti'!$Z$20</f>
        <v>0</v>
      </c>
      <c r="E48" s="63">
        <f>+'[1]Mod1_Mis.12 spese correnti'!$Z$29</f>
        <v>1013746.5</v>
      </c>
      <c r="F48" s="18">
        <f>SUM(C48:E48)</f>
        <v>2780784.3699999996</v>
      </c>
    </row>
    <row r="49" spans="2:6" ht="16.5" thickBot="1">
      <c r="B49" s="1" t="s">
        <v>23</v>
      </c>
      <c r="C49" s="63">
        <f>+'[1]Mod1_Mis.12 spese correnti'!$AA$15</f>
        <v>1655411.6600000001</v>
      </c>
      <c r="D49" s="63">
        <f>+'[1]Mod1_Mis.12 spese correnti'!$AA$20</f>
        <v>0</v>
      </c>
      <c r="E49" s="63">
        <f>+'[1]Mod1_Mis.12 spese correnti'!$AA$29</f>
        <v>10021.549999999999</v>
      </c>
      <c r="F49" s="18">
        <f>SUM(C49:E49)</f>
        <v>1665433.2100000002</v>
      </c>
    </row>
    <row r="50" spans="2:6" ht="16.5" thickBot="1">
      <c r="B50" s="5" t="s">
        <v>8</v>
      </c>
      <c r="C50" s="62">
        <f>SUM(C48:C49)</f>
        <v>3422449.53</v>
      </c>
      <c r="D50" s="62">
        <f>SUM(D48:D49)</f>
        <v>0</v>
      </c>
      <c r="E50" s="62">
        <f>SUM(E48:E49)</f>
        <v>1023768.05</v>
      </c>
      <c r="F50" s="84">
        <f>SUM(F48:F49)</f>
        <v>4446217.58</v>
      </c>
    </row>
    <row r="51" spans="2:6">
      <c r="B51" s="102" t="s">
        <v>68</v>
      </c>
      <c r="C51" s="102"/>
      <c r="D51" s="102"/>
      <c r="E51" s="102"/>
      <c r="F51" s="102"/>
    </row>
    <row r="53" spans="2:6">
      <c r="B53" s="103" t="s">
        <v>36</v>
      </c>
      <c r="C53" s="103"/>
      <c r="D53" s="103"/>
      <c r="E53" s="103"/>
      <c r="F53" s="103"/>
    </row>
    <row r="54" spans="2:6" ht="31.5">
      <c r="B54" s="26" t="s">
        <v>70</v>
      </c>
      <c r="C54" s="3" t="s">
        <v>5</v>
      </c>
      <c r="D54" s="3" t="s">
        <v>6</v>
      </c>
      <c r="E54" s="3" t="s">
        <v>7</v>
      </c>
      <c r="F54" s="3" t="s">
        <v>10</v>
      </c>
    </row>
    <row r="55" spans="2:6" ht="15.75">
      <c r="B55" s="1" t="s">
        <v>67</v>
      </c>
      <c r="C55" s="63">
        <f>+'[1]Mod1_Mis.12 spese correnti'!$AD$15</f>
        <v>30086384.020000003</v>
      </c>
      <c r="D55" s="63">
        <f>+'[1]Mod1_Mis.12 spese correnti'!$AD$20</f>
        <v>0</v>
      </c>
      <c r="E55" s="63">
        <f>+'[1]Mod1_Mis.12 spese correnti'!$AD$29</f>
        <v>25936099.709999997</v>
      </c>
      <c r="F55" s="18">
        <f>SUM(C55:E55)</f>
        <v>56022483.730000004</v>
      </c>
    </row>
    <row r="56" spans="2:6" ht="16.5" thickBot="1">
      <c r="B56" s="1" t="s">
        <v>23</v>
      </c>
      <c r="C56" s="63">
        <f>+'[1]Mod1_Mis.12 spese correnti'!$AE$15</f>
        <v>56850677.109999999</v>
      </c>
      <c r="D56" s="63">
        <f>+'[1]Mod1_Mis.12 spese correnti'!$AE$20</f>
        <v>2800000</v>
      </c>
      <c r="E56" s="63">
        <f>+'[1]Mod1_Mis.12 spese correnti'!$AE$29</f>
        <v>8837975.8500000015</v>
      </c>
      <c r="F56" s="18">
        <f>SUM(C56:E56)</f>
        <v>68488652.960000008</v>
      </c>
    </row>
    <row r="57" spans="2:6" ht="16.5" thickBot="1">
      <c r="B57" s="5" t="s">
        <v>8</v>
      </c>
      <c r="C57" s="62">
        <f>SUM(C55:C56)</f>
        <v>86937061.129999995</v>
      </c>
      <c r="D57" s="62">
        <f>SUM(D55:D56)</f>
        <v>2800000</v>
      </c>
      <c r="E57" s="62">
        <f>SUM(E55:E56)</f>
        <v>34774075.560000002</v>
      </c>
      <c r="F57" s="84">
        <f>SUM(F55:F56)</f>
        <v>124511136.69000001</v>
      </c>
    </row>
    <row r="58" spans="2:6">
      <c r="B58" s="102" t="s">
        <v>68</v>
      </c>
      <c r="C58" s="102"/>
      <c r="D58" s="102"/>
      <c r="E58" s="102"/>
      <c r="F58" s="102"/>
    </row>
    <row r="60" spans="2:6">
      <c r="B60" s="103" t="s">
        <v>55</v>
      </c>
      <c r="C60" s="103"/>
      <c r="D60" s="103"/>
      <c r="E60" s="103"/>
      <c r="F60" s="103"/>
    </row>
    <row r="61" spans="2:6" ht="31.5">
      <c r="B61" s="26" t="s">
        <v>70</v>
      </c>
      <c r="C61" s="3" t="s">
        <v>5</v>
      </c>
      <c r="D61" s="3" t="s">
        <v>6</v>
      </c>
      <c r="E61" s="3" t="s">
        <v>7</v>
      </c>
      <c r="F61" s="3" t="s">
        <v>10</v>
      </c>
    </row>
    <row r="62" spans="2:6" ht="15.75">
      <c r="B62" s="1" t="s">
        <v>67</v>
      </c>
      <c r="C62" s="63">
        <f>SUM(C48,C55)</f>
        <v>31853421.890000004</v>
      </c>
      <c r="D62" s="63">
        <f t="shared" ref="D62:E62" si="3">SUM(D48,D55)</f>
        <v>0</v>
      </c>
      <c r="E62" s="63">
        <f t="shared" si="3"/>
        <v>26949846.209999997</v>
      </c>
      <c r="F62" s="18">
        <f>SUM(C62:E62)</f>
        <v>58803268.100000001</v>
      </c>
    </row>
    <row r="63" spans="2:6" ht="16.5" thickBot="1">
      <c r="B63" s="1" t="s">
        <v>23</v>
      </c>
      <c r="C63" s="63">
        <f>SUM(C49,C56)</f>
        <v>58506088.769999996</v>
      </c>
      <c r="D63" s="63">
        <f t="shared" ref="D63:E63" si="4">SUM(D49,D56)</f>
        <v>2800000</v>
      </c>
      <c r="E63" s="63">
        <f t="shared" si="4"/>
        <v>8847997.4000000022</v>
      </c>
      <c r="F63" s="18">
        <f>SUM(C63:E63)</f>
        <v>70154086.170000002</v>
      </c>
    </row>
    <row r="64" spans="2:6" ht="16.5" thickBot="1">
      <c r="B64" s="5" t="s">
        <v>8</v>
      </c>
      <c r="C64" s="62">
        <f>SUM(C62:C63)</f>
        <v>90359510.659999996</v>
      </c>
      <c r="D64" s="62">
        <f>SUM(D62:D63)</f>
        <v>2800000</v>
      </c>
      <c r="E64" s="62">
        <f>SUM(E62:E63)</f>
        <v>35797843.609999999</v>
      </c>
      <c r="F64" s="61">
        <f>SUM(F62:F63)</f>
        <v>128957354.27000001</v>
      </c>
    </row>
    <row r="65" spans="2:10">
      <c r="B65" s="102" t="s">
        <v>68</v>
      </c>
      <c r="C65" s="102"/>
      <c r="D65" s="102"/>
      <c r="E65" s="102"/>
      <c r="F65" s="102"/>
    </row>
    <row r="66" spans="2:10" ht="15.75">
      <c r="B66" s="24"/>
      <c r="C66" s="25"/>
      <c r="D66" s="25"/>
      <c r="E66" s="25"/>
      <c r="F66" s="25"/>
    </row>
    <row r="67" spans="2:10">
      <c r="B67" s="103" t="s">
        <v>37</v>
      </c>
      <c r="C67" s="103"/>
      <c r="D67" s="103"/>
      <c r="E67" s="103"/>
      <c r="F67" s="103"/>
    </row>
    <row r="68" spans="2:10" ht="31.5">
      <c r="B68" s="26" t="s">
        <v>70</v>
      </c>
      <c r="C68" s="3" t="s">
        <v>5</v>
      </c>
      <c r="D68" s="3" t="s">
        <v>6</v>
      </c>
      <c r="E68" s="3" t="s">
        <v>7</v>
      </c>
      <c r="F68" s="3" t="s">
        <v>10</v>
      </c>
    </row>
    <row r="69" spans="2:10" ht="15.75">
      <c r="B69" s="1" t="s">
        <v>67</v>
      </c>
      <c r="C69" s="63">
        <f>+'[1]Mod1_Mis.12 spese correnti'!$AL$15</f>
        <v>7866818.2099999972</v>
      </c>
      <c r="D69" s="63">
        <f>+'[1]Mod1_Mis.12 spese correnti'!$AL$20</f>
        <v>0</v>
      </c>
      <c r="E69" s="63">
        <f>+'[1]Mod1_Mis.12 spese correnti'!$AL$29</f>
        <v>1550728.5</v>
      </c>
      <c r="F69" s="18">
        <f>SUM(C69:E69)</f>
        <v>9417546.7099999972</v>
      </c>
      <c r="G69" s="19"/>
      <c r="H69" s="19"/>
      <c r="I69" s="19"/>
      <c r="J69" s="19"/>
    </row>
    <row r="70" spans="2:10" ht="16.5" thickBot="1">
      <c r="B70" s="1" t="s">
        <v>23</v>
      </c>
      <c r="C70" s="63">
        <f>+'[1]Mod1_Mis.12 spese correnti'!$AM$15</f>
        <v>5313484.1100000022</v>
      </c>
      <c r="D70" s="63">
        <f>+'[1]Mod1_Mis.12 spese correnti'!$AM$20</f>
        <v>0</v>
      </c>
      <c r="E70" s="63">
        <f>+'[1]Mod1_Mis.12 spese correnti'!$AM$29</f>
        <v>400802.0199999988</v>
      </c>
      <c r="F70" s="18">
        <f>SUM(C70:E70)</f>
        <v>5714286.1300000008</v>
      </c>
      <c r="G70" s="19"/>
      <c r="H70" s="19"/>
      <c r="I70" s="19"/>
      <c r="J70" s="19"/>
    </row>
    <row r="71" spans="2:10" ht="16.5" thickBot="1">
      <c r="B71" s="5" t="s">
        <v>8</v>
      </c>
      <c r="C71" s="62">
        <f>SUM(C69:C70)</f>
        <v>13180302.32</v>
      </c>
      <c r="D71" s="62">
        <f>SUM(D69:D70)</f>
        <v>0</v>
      </c>
      <c r="E71" s="62">
        <f>SUM(E69:E70)</f>
        <v>1951530.5199999989</v>
      </c>
      <c r="F71" s="84">
        <f>SUM(F69:F70)</f>
        <v>15131832.839999998</v>
      </c>
      <c r="G71" s="19"/>
      <c r="H71" s="19"/>
      <c r="I71" s="19"/>
      <c r="J71" s="19"/>
    </row>
    <row r="72" spans="2:10">
      <c r="B72" s="102" t="s">
        <v>68</v>
      </c>
      <c r="C72" s="102"/>
      <c r="D72" s="102"/>
      <c r="E72" s="102"/>
      <c r="F72" s="102"/>
    </row>
    <row r="74" spans="2:10" ht="33.75" customHeight="1">
      <c r="B74" s="106" t="s">
        <v>38</v>
      </c>
      <c r="C74" s="106"/>
      <c r="D74" s="106"/>
      <c r="E74" s="106"/>
      <c r="F74" s="106"/>
    </row>
    <row r="75" spans="2:10" ht="31.5">
      <c r="B75" s="26" t="s">
        <v>70</v>
      </c>
      <c r="C75" s="3" t="s">
        <v>5</v>
      </c>
      <c r="D75" s="3" t="s">
        <v>6</v>
      </c>
      <c r="E75" s="3" t="s">
        <v>7</v>
      </c>
      <c r="F75" s="3" t="s">
        <v>10</v>
      </c>
    </row>
    <row r="76" spans="2:10" ht="15.75">
      <c r="B76" s="1" t="s">
        <v>67</v>
      </c>
      <c r="C76" s="63">
        <f>+'[1]Mod1_Mis.12 spese correnti'!$AP$15</f>
        <v>157985807.26999998</v>
      </c>
      <c r="D76" s="63">
        <f>+'[1]Mod1_Mis.12 spese correnti'!$AP$20</f>
        <v>53890.78</v>
      </c>
      <c r="E76" s="63">
        <f>+'[1]Mod1_Mis.12 spese correnti'!$AP$29</f>
        <v>291944142.66000003</v>
      </c>
      <c r="F76" s="18">
        <f>SUM(C76:E76)</f>
        <v>449983840.71000004</v>
      </c>
      <c r="G76" s="19"/>
      <c r="H76" s="19"/>
      <c r="I76" s="19"/>
      <c r="J76" s="19"/>
    </row>
    <row r="77" spans="2:10" ht="16.5" thickBot="1">
      <c r="B77" s="1" t="s">
        <v>23</v>
      </c>
      <c r="C77" s="63">
        <f>+'[1]Mod1_Mis.12 spese correnti'!$AQ$15</f>
        <v>226959232.64999998</v>
      </c>
      <c r="D77" s="63">
        <f>+'[1]Mod1_Mis.12 spese correnti'!$AQ$20</f>
        <v>2800000</v>
      </c>
      <c r="E77" s="63">
        <f>+'[1]Mod1_Mis.12 spese correnti'!$AQ$29</f>
        <v>57083258.160000004</v>
      </c>
      <c r="F77" s="18">
        <f>SUM(C77:E77)</f>
        <v>286842490.81</v>
      </c>
      <c r="G77" s="19"/>
      <c r="H77" s="19"/>
      <c r="I77" s="19"/>
      <c r="J77" s="19"/>
    </row>
    <row r="78" spans="2:10" ht="16.5" thickBot="1">
      <c r="B78" s="5" t="s">
        <v>8</v>
      </c>
      <c r="C78" s="62">
        <f>SUM(C76:C77)</f>
        <v>384945039.91999996</v>
      </c>
      <c r="D78" s="62">
        <f>SUM(D76:D77)</f>
        <v>2853890.78</v>
      </c>
      <c r="E78" s="62">
        <f>SUM(E76:E77)</f>
        <v>349027400.82000005</v>
      </c>
      <c r="F78" s="84">
        <f>SUM(F76:F77)</f>
        <v>736826331.51999998</v>
      </c>
      <c r="G78" s="19"/>
      <c r="H78" s="19"/>
      <c r="I78" s="19"/>
      <c r="J78" s="19"/>
    </row>
    <row r="79" spans="2:10">
      <c r="B79" s="102" t="s">
        <v>68</v>
      </c>
      <c r="C79" s="102"/>
      <c r="D79" s="102"/>
      <c r="E79" s="102"/>
      <c r="F79" s="102"/>
    </row>
    <row r="80" spans="2:10">
      <c r="F80" s="19" t="s">
        <v>9</v>
      </c>
    </row>
    <row r="81" spans="2:11">
      <c r="B81" s="103" t="s">
        <v>56</v>
      </c>
      <c r="C81" s="103"/>
      <c r="D81" s="103"/>
      <c r="E81" s="103"/>
      <c r="F81" s="103"/>
    </row>
    <row r="82" spans="2:11" ht="31.5">
      <c r="B82" s="26" t="s">
        <v>70</v>
      </c>
      <c r="C82" s="3" t="s">
        <v>5</v>
      </c>
      <c r="D82" s="3" t="s">
        <v>6</v>
      </c>
      <c r="E82" s="3" t="s">
        <v>7</v>
      </c>
      <c r="F82" s="3" t="s">
        <v>10</v>
      </c>
    </row>
    <row r="83" spans="2:11" ht="15.75">
      <c r="B83" s="1" t="s">
        <v>67</v>
      </c>
      <c r="C83" s="63">
        <f>SUM(C69,C76)</f>
        <v>165852625.47999999</v>
      </c>
      <c r="D83" s="63">
        <f t="shared" ref="D83:E83" si="5">SUM(D69,D76)</f>
        <v>53890.78</v>
      </c>
      <c r="E83" s="63">
        <f t="shared" si="5"/>
        <v>293494871.16000003</v>
      </c>
      <c r="F83" s="18">
        <f>SUM(C83:E83)</f>
        <v>459401387.42000002</v>
      </c>
      <c r="G83" s="19"/>
      <c r="H83" s="19"/>
      <c r="I83" s="19"/>
      <c r="J83" s="19"/>
      <c r="K83" s="19"/>
    </row>
    <row r="84" spans="2:11" ht="16.5" thickBot="1">
      <c r="B84" s="1" t="s">
        <v>23</v>
      </c>
      <c r="C84" s="63">
        <f>SUM(C70,C77)</f>
        <v>232272716.75999999</v>
      </c>
      <c r="D84" s="63">
        <f t="shared" ref="D84:E84" si="6">SUM(D70,D77)</f>
        <v>2800000</v>
      </c>
      <c r="E84" s="63">
        <f t="shared" si="6"/>
        <v>57484060.18</v>
      </c>
      <c r="F84" s="18">
        <f>SUM(C84:E84)</f>
        <v>292556776.94</v>
      </c>
      <c r="G84" s="19"/>
      <c r="H84" s="19"/>
      <c r="I84" s="19"/>
      <c r="J84" s="19"/>
      <c r="K84" s="19"/>
    </row>
    <row r="85" spans="2:11" ht="16.5" thickBot="1">
      <c r="B85" s="5" t="s">
        <v>8</v>
      </c>
      <c r="C85" s="62">
        <f>SUM(C83:C84)</f>
        <v>398125342.24000001</v>
      </c>
      <c r="D85" s="62">
        <f t="shared" ref="D85:E85" si="7">SUM(D83:D84)</f>
        <v>2853890.78</v>
      </c>
      <c r="E85" s="62">
        <f t="shared" si="7"/>
        <v>350978931.34000003</v>
      </c>
      <c r="F85" s="61">
        <f>SUM(F71,F78)</f>
        <v>751958164.36000001</v>
      </c>
      <c r="G85" s="19"/>
      <c r="H85" s="19"/>
      <c r="I85" s="19"/>
      <c r="J85" s="19"/>
      <c r="K85" s="19"/>
    </row>
    <row r="86" spans="2:11">
      <c r="B86" s="102" t="s">
        <v>68</v>
      </c>
      <c r="C86" s="102"/>
      <c r="D86" s="102"/>
      <c r="E86" s="102"/>
      <c r="F86" s="102"/>
    </row>
    <row r="87" spans="2:11">
      <c r="B87" s="20" t="s">
        <v>9</v>
      </c>
      <c r="C87" s="20"/>
      <c r="D87" s="20"/>
      <c r="E87" s="20"/>
      <c r="F87" s="19" t="s">
        <v>9</v>
      </c>
    </row>
    <row r="88" spans="2:11">
      <c r="B88" s="17" t="s">
        <v>9</v>
      </c>
      <c r="C88" s="19" t="s">
        <v>9</v>
      </c>
    </row>
    <row r="89" spans="2:11">
      <c r="C89" s="19" t="s">
        <v>9</v>
      </c>
      <c r="D89" s="19" t="s">
        <v>9</v>
      </c>
      <c r="E89" s="19" t="s">
        <v>9</v>
      </c>
    </row>
    <row r="90" spans="2:11">
      <c r="C90" s="17" t="s">
        <v>9</v>
      </c>
    </row>
    <row r="91" spans="2:11">
      <c r="C91" s="17" t="s">
        <v>9</v>
      </c>
    </row>
  </sheetData>
  <mergeCells count="26">
    <mergeCell ref="B1:F2"/>
    <mergeCell ref="B3:F3"/>
    <mergeCell ref="B86:F86"/>
    <mergeCell ref="B44:F44"/>
    <mergeCell ref="B51:F51"/>
    <mergeCell ref="B58:F58"/>
    <mergeCell ref="B65:F65"/>
    <mergeCell ref="B72:F72"/>
    <mergeCell ref="B53:F53"/>
    <mergeCell ref="B46:F46"/>
    <mergeCell ref="B81:F81"/>
    <mergeCell ref="B60:F60"/>
    <mergeCell ref="B67:F67"/>
    <mergeCell ref="B74:F74"/>
    <mergeCell ref="B79:F79"/>
    <mergeCell ref="B4:F4"/>
    <mergeCell ref="B39:F39"/>
    <mergeCell ref="B18:F18"/>
    <mergeCell ref="B25:F25"/>
    <mergeCell ref="B32:F32"/>
    <mergeCell ref="B11:F11"/>
    <mergeCell ref="B9:F9"/>
    <mergeCell ref="B16:F16"/>
    <mergeCell ref="B23:F23"/>
    <mergeCell ref="B30:F30"/>
    <mergeCell ref="B37:F37"/>
  </mergeCells>
  <pageMargins left="0.70866141732283472" right="0.70866141732283472" top="0.55118110236220474" bottom="0.74803149606299213" header="0.31496062992125984" footer="0.31496062992125984"/>
  <pageSetup paperSize="8" scale="98" fitToHeight="0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1:G86"/>
  <sheetViews>
    <sheetView zoomScaleNormal="100" workbookViewId="0"/>
  </sheetViews>
  <sheetFormatPr defaultColWidth="8.85546875" defaultRowHeight="15"/>
  <cols>
    <col min="1" max="1" width="8.85546875" style="17"/>
    <col min="2" max="2" width="50.7109375" style="17" customWidth="1"/>
    <col min="3" max="6" width="20.7109375" style="17" customWidth="1"/>
    <col min="7" max="7" width="15.28515625" style="17" bestFit="1" customWidth="1"/>
    <col min="8" max="16384" width="8.85546875" style="17"/>
  </cols>
  <sheetData>
    <row r="1" spans="2:6">
      <c r="B1" s="92" t="s">
        <v>83</v>
      </c>
      <c r="C1" s="92"/>
      <c r="D1" s="92"/>
      <c r="E1" s="92"/>
      <c r="F1" s="92"/>
    </row>
    <row r="2" spans="2:6">
      <c r="B2" s="92"/>
      <c r="C2" s="92"/>
      <c r="D2" s="92"/>
      <c r="E2" s="92"/>
      <c r="F2" s="92"/>
    </row>
    <row r="3" spans="2:6" ht="11.45" customHeight="1">
      <c r="B3" s="105" t="s">
        <v>81</v>
      </c>
      <c r="C3" s="105"/>
      <c r="D3" s="105"/>
      <c r="E3" s="105"/>
      <c r="F3" s="105"/>
    </row>
    <row r="4" spans="2:6">
      <c r="B4" s="98" t="s">
        <v>26</v>
      </c>
      <c r="C4" s="98"/>
      <c r="D4" s="98"/>
      <c r="E4" s="98"/>
      <c r="F4" s="98"/>
    </row>
    <row r="5" spans="2:6" ht="31.5">
      <c r="B5" s="26" t="s">
        <v>71</v>
      </c>
      <c r="C5" s="3" t="s">
        <v>5</v>
      </c>
      <c r="D5" s="3" t="s">
        <v>6</v>
      </c>
      <c r="E5" s="3" t="s">
        <v>7</v>
      </c>
      <c r="F5" s="3" t="s">
        <v>10</v>
      </c>
    </row>
    <row r="6" spans="2:6" ht="15.75">
      <c r="B6" s="1" t="s">
        <v>67</v>
      </c>
      <c r="C6" s="63">
        <f>+'[1]Mod_1 Mis.12 spese in conto cap'!$B$15</f>
        <v>4973457.57</v>
      </c>
      <c r="D6" s="63">
        <f>+'[1]Mod_1 Mis.12 spese in conto cap'!$B$20</f>
        <v>16802653.399999999</v>
      </c>
      <c r="E6" s="63">
        <f>+'[1]Mod_1 Mis.12 spese in conto cap'!$B$29</f>
        <v>3888879.01</v>
      </c>
      <c r="F6" s="18">
        <f>SUM(C6:E6)</f>
        <v>25664989.979999997</v>
      </c>
    </row>
    <row r="7" spans="2:6" ht="16.5" thickBot="1">
      <c r="B7" s="1" t="s">
        <v>23</v>
      </c>
      <c r="C7" s="63">
        <f>+'[1]Mod_1 Mis.12 spese in conto cap'!$C$15</f>
        <v>12178704.1</v>
      </c>
      <c r="D7" s="63">
        <f>+'[1]Mod_1 Mis.12 spese in conto cap'!$C$20</f>
        <v>0</v>
      </c>
      <c r="E7" s="63">
        <f>+'[1]Mod_1 Mis.12 spese in conto cap'!$C$29</f>
        <v>0</v>
      </c>
      <c r="F7" s="18">
        <f>SUM(C7:E7)</f>
        <v>12178704.1</v>
      </c>
    </row>
    <row r="8" spans="2:6" ht="16.5" thickBot="1">
      <c r="B8" s="5" t="s">
        <v>8</v>
      </c>
      <c r="C8" s="62">
        <f>SUM(C6:C7)</f>
        <v>17152161.670000002</v>
      </c>
      <c r="D8" s="62">
        <f>SUM(D6:D7)</f>
        <v>16802653.399999999</v>
      </c>
      <c r="E8" s="62">
        <f>SUM(E6:E7)</f>
        <v>3888879.01</v>
      </c>
      <c r="F8" s="61">
        <f>SUM(F6:F7)</f>
        <v>37843694.079999998</v>
      </c>
    </row>
    <row r="9" spans="2:6" ht="15.75">
      <c r="B9" s="47" t="s">
        <v>69</v>
      </c>
      <c r="C9" s="25"/>
      <c r="D9" s="25"/>
      <c r="E9" s="25"/>
      <c r="F9" s="25" t="s">
        <v>9</v>
      </c>
    </row>
    <row r="11" spans="2:6">
      <c r="B11" s="98" t="s">
        <v>29</v>
      </c>
      <c r="C11" s="101"/>
      <c r="D11" s="101"/>
      <c r="E11" s="101"/>
      <c r="F11" s="101"/>
    </row>
    <row r="12" spans="2:6" ht="31.5">
      <c r="B12" s="26" t="s">
        <v>71</v>
      </c>
      <c r="C12" s="3" t="s">
        <v>5</v>
      </c>
      <c r="D12" s="3" t="s">
        <v>6</v>
      </c>
      <c r="E12" s="3" t="s">
        <v>7</v>
      </c>
      <c r="F12" s="3" t="s">
        <v>10</v>
      </c>
    </row>
    <row r="13" spans="2:6" ht="15.75">
      <c r="B13" s="1" t="s">
        <v>67</v>
      </c>
      <c r="C13" s="63">
        <f>+'[1]Mod_1 Mis.12 spese in conto cap'!$F$15</f>
        <v>0</v>
      </c>
      <c r="D13" s="63">
        <f>+'[1]Mod_1 Mis.12 spese in conto cap'!$F$20</f>
        <v>175000</v>
      </c>
      <c r="E13" s="63">
        <f>+'[1]Mod_1 Mis.12 spese in conto cap'!$F$29</f>
        <v>0</v>
      </c>
      <c r="F13" s="18">
        <f>SUM(C13:E13)</f>
        <v>175000</v>
      </c>
    </row>
    <row r="14" spans="2:6" ht="16.5" thickBot="1">
      <c r="B14" s="1" t="s">
        <v>23</v>
      </c>
      <c r="C14" s="63">
        <f>+'[1]Mod_1 Mis.12 spese in conto cap'!$G$15</f>
        <v>0</v>
      </c>
      <c r="D14" s="63">
        <f>+'[1]Mod_1 Mis.12 spese in conto cap'!$G$20</f>
        <v>0</v>
      </c>
      <c r="E14" s="63">
        <f>+'[1]Mod_1 Mis.12 spese in conto cap'!$G$29</f>
        <v>0</v>
      </c>
      <c r="F14" s="18">
        <f>SUM(C14:E14)</f>
        <v>0</v>
      </c>
    </row>
    <row r="15" spans="2:6" ht="16.5" thickBot="1">
      <c r="B15" s="5" t="s">
        <v>8</v>
      </c>
      <c r="C15" s="62">
        <f>SUM(C13:C14)</f>
        <v>0</v>
      </c>
      <c r="D15" s="62">
        <f t="shared" ref="D15:E15" si="0">SUM(D13:D14)</f>
        <v>175000</v>
      </c>
      <c r="E15" s="62">
        <f t="shared" si="0"/>
        <v>0</v>
      </c>
      <c r="F15" s="61">
        <f>SUM(F13:F14)</f>
        <v>175000</v>
      </c>
    </row>
    <row r="16" spans="2:6" ht="15.75">
      <c r="B16" s="47" t="s">
        <v>69</v>
      </c>
      <c r="C16" s="25"/>
      <c r="D16" s="25"/>
      <c r="E16" s="25"/>
      <c r="F16" s="25" t="s">
        <v>9</v>
      </c>
    </row>
    <row r="18" spans="2:6">
      <c r="B18" s="98" t="s">
        <v>49</v>
      </c>
      <c r="C18" s="98"/>
      <c r="D18" s="98"/>
      <c r="E18" s="98"/>
      <c r="F18" s="98"/>
    </row>
    <row r="19" spans="2:6" ht="31.5">
      <c r="B19" s="26" t="s">
        <v>71</v>
      </c>
      <c r="C19" s="3" t="s">
        <v>5</v>
      </c>
      <c r="D19" s="3" t="s">
        <v>6</v>
      </c>
      <c r="E19" s="3" t="s">
        <v>7</v>
      </c>
      <c r="F19" s="3" t="s">
        <v>10</v>
      </c>
    </row>
    <row r="20" spans="2:6" ht="15.75">
      <c r="B20" s="1" t="s">
        <v>67</v>
      </c>
      <c r="C20" s="63">
        <f>+'[1]Mod_1 Mis.12 spese in conto cap'!$J$15</f>
        <v>4973457.57</v>
      </c>
      <c r="D20" s="63">
        <f>+'[1]Mod_1 Mis.12 spese in conto cap'!$J$20</f>
        <v>16977653.399999999</v>
      </c>
      <c r="E20" s="63">
        <f>+'[1]Mod_1 Mis.12 spese in conto cap'!$J$29</f>
        <v>3888879.01</v>
      </c>
      <c r="F20" s="18">
        <f>SUM(C20:E20)</f>
        <v>25839989.979999997</v>
      </c>
    </row>
    <row r="21" spans="2:6" ht="16.5" thickBot="1">
      <c r="B21" s="1" t="s">
        <v>23</v>
      </c>
      <c r="C21" s="63">
        <f>+'[1]Mod_1 Mis.12 spese in conto cap'!$K$15</f>
        <v>12178704.1</v>
      </c>
      <c r="D21" s="63">
        <f>+'[1]Mod_1 Mis.12 spese in conto cap'!$K$20</f>
        <v>0</v>
      </c>
      <c r="E21" s="63">
        <f>+'[1]Mod_1 Mis.12 spese in conto cap'!$K$29</f>
        <v>0</v>
      </c>
      <c r="F21" s="18">
        <f>SUM(C21:E21)</f>
        <v>12178704.1</v>
      </c>
    </row>
    <row r="22" spans="2:6" ht="16.5" thickBot="1">
      <c r="B22" s="5" t="s">
        <v>8</v>
      </c>
      <c r="C22" s="62">
        <f>SUM(C20:C21)</f>
        <v>17152161.670000002</v>
      </c>
      <c r="D22" s="62">
        <f t="shared" ref="D22:E22" si="1">SUM(D20:D21)</f>
        <v>16977653.399999999</v>
      </c>
      <c r="E22" s="62">
        <f t="shared" si="1"/>
        <v>3888879.01</v>
      </c>
      <c r="F22" s="61">
        <f>SUM(F20:F21)</f>
        <v>38018694.079999998</v>
      </c>
    </row>
    <row r="23" spans="2:6" ht="15.75">
      <c r="B23" s="47" t="s">
        <v>69</v>
      </c>
      <c r="C23" s="25"/>
      <c r="D23" s="25"/>
      <c r="E23" s="25"/>
      <c r="F23" s="25" t="s">
        <v>9</v>
      </c>
    </row>
    <row r="24" spans="2:6" ht="15.75">
      <c r="B24" s="24"/>
      <c r="C24" s="25"/>
      <c r="D24" s="25"/>
      <c r="E24" s="25"/>
      <c r="F24" s="25"/>
    </row>
    <row r="25" spans="2:6">
      <c r="B25" s="98" t="s">
        <v>27</v>
      </c>
      <c r="C25" s="101"/>
      <c r="D25" s="101"/>
      <c r="E25" s="101"/>
      <c r="F25" s="101"/>
    </row>
    <row r="26" spans="2:6" ht="31.5">
      <c r="B26" s="26" t="s">
        <v>71</v>
      </c>
      <c r="C26" s="3" t="s">
        <v>5</v>
      </c>
      <c r="D26" s="3" t="s">
        <v>6</v>
      </c>
      <c r="E26" s="3" t="s">
        <v>7</v>
      </c>
      <c r="F26" s="3" t="s">
        <v>10</v>
      </c>
    </row>
    <row r="27" spans="2:6" ht="15.75">
      <c r="B27" s="1" t="s">
        <v>67</v>
      </c>
      <c r="C27" s="63">
        <f>+'[1]Mod_1 Mis.12 spese in conto cap'!$N$15</f>
        <v>2123925.56</v>
      </c>
      <c r="D27" s="63">
        <f>+'[1]Mod_1 Mis.12 spese in conto cap'!$N$20</f>
        <v>12560261.689999999</v>
      </c>
      <c r="E27" s="63">
        <f>+'[1]Mod_1 Mis.12 spese in conto cap'!$N$29</f>
        <v>1692217.11</v>
      </c>
      <c r="F27" s="18">
        <f>SUM(C27:E27)</f>
        <v>16376404.359999999</v>
      </c>
    </row>
    <row r="28" spans="2:6" ht="16.5" thickBot="1">
      <c r="B28" s="1" t="s">
        <v>23</v>
      </c>
      <c r="C28" s="63">
        <f>+'[1]Mod_1 Mis.12 spese in conto cap'!$O$15</f>
        <v>11571495.83</v>
      </c>
      <c r="D28" s="63">
        <f>+'[1]Mod_1 Mis.12 spese in conto cap'!$O$29</f>
        <v>0</v>
      </c>
      <c r="E28" s="63">
        <f>+'[1]Mod_1 Mis.12 spese in conto cap'!$O$29</f>
        <v>0</v>
      </c>
      <c r="F28" s="18">
        <f>SUM(C28:E28)</f>
        <v>11571495.83</v>
      </c>
    </row>
    <row r="29" spans="2:6" ht="16.5" thickBot="1">
      <c r="B29" s="5" t="s">
        <v>8</v>
      </c>
      <c r="C29" s="62">
        <f>SUM(C27:C28)</f>
        <v>13695421.390000001</v>
      </c>
      <c r="D29" s="62">
        <f t="shared" ref="D29:E29" si="2">SUM(D27:D28)</f>
        <v>12560261.689999999</v>
      </c>
      <c r="E29" s="62">
        <f t="shared" si="2"/>
        <v>1692217.11</v>
      </c>
      <c r="F29" s="84">
        <f>SUM(F27:F28)</f>
        <v>27947900.189999998</v>
      </c>
    </row>
    <row r="30" spans="2:6" ht="15.75">
      <c r="B30" s="47" t="s">
        <v>69</v>
      </c>
      <c r="C30" s="25"/>
      <c r="D30" s="25"/>
      <c r="E30" s="25"/>
      <c r="F30" s="25" t="s">
        <v>9</v>
      </c>
    </row>
    <row r="32" spans="2:6" ht="31.5" customHeight="1">
      <c r="B32" s="99" t="s">
        <v>28</v>
      </c>
      <c r="C32" s="99"/>
      <c r="D32" s="99"/>
      <c r="E32" s="99"/>
      <c r="F32" s="99"/>
    </row>
    <row r="33" spans="2:6" ht="31.5">
      <c r="B33" s="26" t="s">
        <v>71</v>
      </c>
      <c r="C33" s="3" t="s">
        <v>5</v>
      </c>
      <c r="D33" s="3" t="s">
        <v>6</v>
      </c>
      <c r="E33" s="3" t="s">
        <v>7</v>
      </c>
      <c r="F33" s="3" t="s">
        <v>10</v>
      </c>
    </row>
    <row r="34" spans="2:6" ht="15.75">
      <c r="B34" s="1" t="s">
        <v>67</v>
      </c>
      <c r="C34" s="63">
        <f>+'[1]Mod_1 Mis.12 spese in conto cap'!$R$15</f>
        <v>0</v>
      </c>
      <c r="D34" s="63">
        <f>+'[1]Mod_1 Mis.12 spese in conto cap'!$R$20</f>
        <v>0</v>
      </c>
      <c r="E34" s="63">
        <f>+'[1]Mod_1 Mis.12 spese in conto cap'!$R$29</f>
        <v>0</v>
      </c>
      <c r="F34" s="18">
        <f>SUM(C34:E34)</f>
        <v>0</v>
      </c>
    </row>
    <row r="35" spans="2:6" ht="16.5" thickBot="1">
      <c r="B35" s="1" t="s">
        <v>23</v>
      </c>
      <c r="C35" s="63">
        <f>+'[1]Mod_1 Mis.12 spese in conto cap'!$S$15</f>
        <v>0</v>
      </c>
      <c r="D35" s="63">
        <f>+'[1]Mod_1 Mis.12 spese in conto cap'!$S$20</f>
        <v>0</v>
      </c>
      <c r="E35" s="63">
        <f>+'[1]Mod_1 Mis.12 spese in conto cap'!$S$29</f>
        <v>0</v>
      </c>
      <c r="F35" s="18">
        <f>SUM(C35:E35)</f>
        <v>0</v>
      </c>
    </row>
    <row r="36" spans="2:6" ht="16.5" thickBot="1">
      <c r="B36" s="5" t="s">
        <v>8</v>
      </c>
      <c r="C36" s="62">
        <f>SUM(C34:C35)</f>
        <v>0</v>
      </c>
      <c r="D36" s="62">
        <f t="shared" ref="D36:E36" si="3">SUM(D34:D35)</f>
        <v>0</v>
      </c>
      <c r="E36" s="62">
        <f t="shared" si="3"/>
        <v>0</v>
      </c>
      <c r="F36" s="84">
        <f>SUM(F34:F35)</f>
        <v>0</v>
      </c>
    </row>
    <row r="37" spans="2:6" ht="15.75">
      <c r="B37" s="47" t="s">
        <v>69</v>
      </c>
      <c r="C37" s="25"/>
      <c r="D37" s="25"/>
      <c r="E37" s="25"/>
      <c r="F37" s="25" t="s">
        <v>9</v>
      </c>
    </row>
    <row r="39" spans="2:6">
      <c r="B39" s="98" t="s">
        <v>57</v>
      </c>
      <c r="C39" s="101"/>
      <c r="D39" s="101"/>
      <c r="E39" s="101"/>
      <c r="F39" s="101"/>
    </row>
    <row r="40" spans="2:6" ht="31.5">
      <c r="B40" s="26" t="s">
        <v>71</v>
      </c>
      <c r="C40" s="3" t="s">
        <v>5</v>
      </c>
      <c r="D40" s="3" t="s">
        <v>6</v>
      </c>
      <c r="E40" s="3" t="s">
        <v>7</v>
      </c>
      <c r="F40" s="3" t="s">
        <v>10</v>
      </c>
    </row>
    <row r="41" spans="2:6" ht="15.75">
      <c r="B41" s="1" t="s">
        <v>67</v>
      </c>
      <c r="C41" s="63">
        <f>+'[1]Mod_1 Mis.12 spese in conto cap'!$V$15</f>
        <v>2123925.56</v>
      </c>
      <c r="D41" s="63">
        <f>+'[1]Mod_1 Mis.12 spese in conto cap'!$V$20</f>
        <v>12560261.689999999</v>
      </c>
      <c r="E41" s="63">
        <f>+'[1]Mod_1 Mis.12 spese in conto cap'!$V$29</f>
        <v>1692217.11</v>
      </c>
      <c r="F41" s="18">
        <f>SUM(C41:E41)</f>
        <v>16376404.359999999</v>
      </c>
    </row>
    <row r="42" spans="2:6" ht="16.5" thickBot="1">
      <c r="B42" s="1" t="s">
        <v>23</v>
      </c>
      <c r="C42" s="63">
        <f>+'[1]Mod_1 Mis.12 spese in conto cap'!$W$15</f>
        <v>11571495.83</v>
      </c>
      <c r="D42" s="63">
        <f>+'[1]Mod_1 Mis.12 spese in conto cap'!$W$20</f>
        <v>0</v>
      </c>
      <c r="E42" s="63">
        <f>+'[1]Mod_1 Mis.12 spese in conto cap'!$W$29</f>
        <v>0</v>
      </c>
      <c r="F42" s="18">
        <f>SUM(C42:E42)</f>
        <v>11571495.83</v>
      </c>
    </row>
    <row r="43" spans="2:6" ht="16.5" thickBot="1">
      <c r="B43" s="5" t="s">
        <v>8</v>
      </c>
      <c r="C43" s="62">
        <f>SUM(C41:C42)</f>
        <v>13695421.390000001</v>
      </c>
      <c r="D43" s="62">
        <f t="shared" ref="D43:E43" si="4">SUM(D41:D42)</f>
        <v>12560261.689999999</v>
      </c>
      <c r="E43" s="62">
        <f t="shared" si="4"/>
        <v>1692217.11</v>
      </c>
      <c r="F43" s="61">
        <f>SUM(F41:F42)</f>
        <v>27947900.189999998</v>
      </c>
    </row>
    <row r="44" spans="2:6" ht="15.75">
      <c r="B44" s="47" t="s">
        <v>69</v>
      </c>
      <c r="C44" s="25"/>
      <c r="D44" s="25"/>
      <c r="E44" s="25"/>
      <c r="F44" s="25" t="s">
        <v>9</v>
      </c>
    </row>
    <row r="45" spans="2:6" ht="15.75">
      <c r="B45" s="24"/>
      <c r="C45" s="25"/>
      <c r="D45" s="25"/>
      <c r="E45" s="25"/>
      <c r="F45" s="25"/>
    </row>
    <row r="46" spans="2:6">
      <c r="B46" s="98" t="s">
        <v>20</v>
      </c>
      <c r="C46" s="98"/>
      <c r="D46" s="98"/>
      <c r="E46" s="98"/>
      <c r="F46" s="98"/>
    </row>
    <row r="47" spans="2:6" ht="31.5">
      <c r="B47" s="26" t="s">
        <v>71</v>
      </c>
      <c r="C47" s="3" t="s">
        <v>5</v>
      </c>
      <c r="D47" s="3" t="s">
        <v>6</v>
      </c>
      <c r="E47" s="3" t="s">
        <v>7</v>
      </c>
      <c r="F47" s="3" t="s">
        <v>10</v>
      </c>
    </row>
    <row r="48" spans="2:6" ht="15.75">
      <c r="B48" s="1" t="s">
        <v>67</v>
      </c>
      <c r="C48" s="63">
        <f>+'[1]Mod_1 Mis.12 spese in conto cap'!$Z$15</f>
        <v>3346920.6400000006</v>
      </c>
      <c r="D48" s="63">
        <f>+'[1]Mod_1 Mis.12 spese in conto cap'!$Z$20</f>
        <v>4442.54</v>
      </c>
      <c r="E48" s="63">
        <f>+'[1]Mod_1 Mis.12 spese in conto cap'!$Z$29</f>
        <v>4328151.82</v>
      </c>
      <c r="F48" s="18">
        <f>SUM(C48:E48)</f>
        <v>7679515.0000000009</v>
      </c>
    </row>
    <row r="49" spans="2:6" ht="16.5" thickBot="1">
      <c r="B49" s="1" t="s">
        <v>23</v>
      </c>
      <c r="C49" s="63">
        <f>+'[1]Mod_1 Mis.12 spese in conto cap'!$AA$15</f>
        <v>1960919.5999999999</v>
      </c>
      <c r="D49" s="63">
        <f>+'[1]Mod_1 Mis.12 spese in conto cap'!$AA$20</f>
        <v>0</v>
      </c>
      <c r="E49" s="63">
        <f>+'[1]Mod_1 Mis.12 spese in conto cap'!$AA$29</f>
        <v>0</v>
      </c>
      <c r="F49" s="18">
        <f>SUM(C49:E49)</f>
        <v>1960919.5999999999</v>
      </c>
    </row>
    <row r="50" spans="2:6" ht="16.5" thickBot="1">
      <c r="B50" s="5" t="s">
        <v>8</v>
      </c>
      <c r="C50" s="62">
        <f>SUM(C48:C49)</f>
        <v>5307840.24</v>
      </c>
      <c r="D50" s="62">
        <f t="shared" ref="D50:E50" si="5">SUM(D48:D49)</f>
        <v>4442.54</v>
      </c>
      <c r="E50" s="62">
        <f t="shared" si="5"/>
        <v>4328151.82</v>
      </c>
      <c r="F50" s="84">
        <f>SUM(F48:F49)</f>
        <v>9640434.6000000015</v>
      </c>
    </row>
    <row r="51" spans="2:6" ht="15.75">
      <c r="B51" s="47" t="s">
        <v>69</v>
      </c>
      <c r="C51" s="25"/>
      <c r="D51" s="25"/>
      <c r="E51" s="25"/>
      <c r="F51" s="25" t="s">
        <v>9</v>
      </c>
    </row>
    <row r="53" spans="2:6" ht="33.75" customHeight="1">
      <c r="B53" s="99" t="s">
        <v>30</v>
      </c>
      <c r="C53" s="99"/>
      <c r="D53" s="99"/>
      <c r="E53" s="99"/>
      <c r="F53" s="99"/>
    </row>
    <row r="54" spans="2:6" ht="31.5">
      <c r="B54" s="26" t="s">
        <v>71</v>
      </c>
      <c r="C54" s="3" t="s">
        <v>5</v>
      </c>
      <c r="D54" s="3" t="s">
        <v>6</v>
      </c>
      <c r="E54" s="3" t="s">
        <v>7</v>
      </c>
      <c r="F54" s="3" t="s">
        <v>10</v>
      </c>
    </row>
    <row r="55" spans="2:6" ht="15.75">
      <c r="B55" s="1" t="s">
        <v>67</v>
      </c>
      <c r="C55" s="63">
        <f>+'[1]Mod_1 Mis.12 spese in conto cap'!$AD$15</f>
        <v>0</v>
      </c>
      <c r="D55" s="63">
        <f>+'[1]Mod_1 Mis.12 spese in conto cap'!$AD$20</f>
        <v>0</v>
      </c>
      <c r="E55" s="63">
        <f>+'[1]Mod_1 Mis.12 spese in conto cap'!$AD$29</f>
        <v>0</v>
      </c>
      <c r="F55" s="18">
        <f>SUM(C55:E55)</f>
        <v>0</v>
      </c>
    </row>
    <row r="56" spans="2:6" ht="16.5" thickBot="1">
      <c r="B56" s="1" t="s">
        <v>23</v>
      </c>
      <c r="C56" s="63">
        <f>+'[1]Mod_1 Mis.12 spese in conto cap'!$AE$15</f>
        <v>0</v>
      </c>
      <c r="D56" s="63">
        <f>+'[1]Mod_1 Mis.12 spese in conto cap'!$AE$20</f>
        <v>0</v>
      </c>
      <c r="E56" s="63">
        <f>+'[1]Mod_1 Mis.12 spese in conto cap'!$AE$29</f>
        <v>0</v>
      </c>
      <c r="F56" s="18">
        <f>SUM(C56:E56)</f>
        <v>0</v>
      </c>
    </row>
    <row r="57" spans="2:6" ht="16.5" thickBot="1">
      <c r="B57" s="5" t="s">
        <v>8</v>
      </c>
      <c r="C57" s="62">
        <f>SUM(C55:C56)</f>
        <v>0</v>
      </c>
      <c r="D57" s="62">
        <f t="shared" ref="D57:E57" si="6">SUM(D55:D56)</f>
        <v>0</v>
      </c>
      <c r="E57" s="62">
        <f t="shared" si="6"/>
        <v>0</v>
      </c>
      <c r="F57" s="84">
        <f>SUM(F55:F56)</f>
        <v>0</v>
      </c>
    </row>
    <row r="58" spans="2:6" ht="15.75">
      <c r="B58" s="47" t="s">
        <v>69</v>
      </c>
      <c r="C58" s="25"/>
      <c r="D58" s="25"/>
      <c r="E58" s="25"/>
      <c r="F58" s="25" t="s">
        <v>9</v>
      </c>
    </row>
    <row r="60" spans="2:6">
      <c r="B60" s="98" t="s">
        <v>58</v>
      </c>
      <c r="C60" s="98"/>
      <c r="D60" s="98"/>
      <c r="E60" s="98"/>
      <c r="F60" s="98"/>
    </row>
    <row r="61" spans="2:6" ht="31.5">
      <c r="B61" s="26" t="s">
        <v>71</v>
      </c>
      <c r="C61" s="3" t="s">
        <v>5</v>
      </c>
      <c r="D61" s="3" t="s">
        <v>6</v>
      </c>
      <c r="E61" s="3" t="s">
        <v>7</v>
      </c>
      <c r="F61" s="3" t="s">
        <v>10</v>
      </c>
    </row>
    <row r="62" spans="2:6" ht="15.75">
      <c r="B62" s="1" t="s">
        <v>67</v>
      </c>
      <c r="C62" s="63">
        <f>+'[1]Mod_1 Mis.12 spese in conto cap'!$AH$15</f>
        <v>3346920.6400000006</v>
      </c>
      <c r="D62" s="63">
        <f>+'[1]Mod_1 Mis.12 spese in conto cap'!$AH$20</f>
        <v>4442.54</v>
      </c>
      <c r="E62" s="63">
        <f>+'[1]Mod_1 Mis.12 spese in conto cap'!$AH$29</f>
        <v>4328151.82</v>
      </c>
      <c r="F62" s="18">
        <f>SUM(C62:E62)</f>
        <v>7679515.0000000009</v>
      </c>
    </row>
    <row r="63" spans="2:6" ht="16.5" thickBot="1">
      <c r="B63" s="1" t="s">
        <v>23</v>
      </c>
      <c r="C63" s="63">
        <f>+'[1]Mod_1 Mis.12 spese in conto cap'!$AI$15</f>
        <v>1960919.5999999999</v>
      </c>
      <c r="D63" s="63">
        <f>+'[1]Mod_1 Mis.12 spese in conto cap'!$AI$20</f>
        <v>0</v>
      </c>
      <c r="E63" s="63">
        <f>+'[1]Mod_1 Mis.12 spese in conto cap'!$AI$29</f>
        <v>0</v>
      </c>
      <c r="F63" s="18">
        <f>SUM(C63:E63)</f>
        <v>1960919.5999999999</v>
      </c>
    </row>
    <row r="64" spans="2:6" ht="16.5" thickBot="1">
      <c r="B64" s="5" t="s">
        <v>8</v>
      </c>
      <c r="C64" s="62">
        <f>SUM(C62:C63)</f>
        <v>5307840.24</v>
      </c>
      <c r="D64" s="62">
        <f>SUM(D62:D63)</f>
        <v>4442.54</v>
      </c>
      <c r="E64" s="62">
        <f>SUM(E62:E63)</f>
        <v>4328151.82</v>
      </c>
      <c r="F64" s="61">
        <f>SUM(F62:F63)</f>
        <v>9640434.6000000015</v>
      </c>
    </row>
    <row r="65" spans="2:7" ht="15.75">
      <c r="B65" s="47" t="s">
        <v>69</v>
      </c>
      <c r="C65" s="25"/>
      <c r="D65" s="25"/>
      <c r="E65" s="25"/>
      <c r="F65" s="25" t="s">
        <v>9</v>
      </c>
    </row>
    <row r="66" spans="2:7" ht="15.75">
      <c r="B66" s="24"/>
      <c r="C66" s="25"/>
      <c r="D66" s="25"/>
      <c r="E66" s="25"/>
      <c r="F66" s="25"/>
    </row>
    <row r="67" spans="2:7" ht="33.75" customHeight="1">
      <c r="B67" s="99" t="s">
        <v>21</v>
      </c>
      <c r="C67" s="99"/>
      <c r="D67" s="99"/>
      <c r="E67" s="99"/>
      <c r="F67" s="99"/>
    </row>
    <row r="68" spans="2:7" ht="31.5">
      <c r="B68" s="26" t="s">
        <v>71</v>
      </c>
      <c r="C68" s="3" t="s">
        <v>5</v>
      </c>
      <c r="D68" s="3" t="s">
        <v>6</v>
      </c>
      <c r="E68" s="3" t="s">
        <v>7</v>
      </c>
      <c r="F68" s="3" t="s">
        <v>10</v>
      </c>
    </row>
    <row r="69" spans="2:7" ht="15.75">
      <c r="B69" s="1" t="s">
        <v>67</v>
      </c>
      <c r="C69" s="63">
        <f>+'[1]Mod_1 Mis.12 spese in conto cap'!$AL$15</f>
        <v>5470846.2000000002</v>
      </c>
      <c r="D69" s="63">
        <f>+'[1]Mod_1 Mis.12 spese in conto cap'!$AL$20</f>
        <v>12564704.229999999</v>
      </c>
      <c r="E69" s="63">
        <f>+'[1]Mod_1 Mis.12 spese in conto cap'!$AL$29</f>
        <v>6020368.9300000006</v>
      </c>
      <c r="F69" s="18">
        <f>SUM(C69:E69)</f>
        <v>24055919.359999999</v>
      </c>
    </row>
    <row r="70" spans="2:7" ht="16.5" thickBot="1">
      <c r="B70" s="1" t="s">
        <v>23</v>
      </c>
      <c r="C70" s="63">
        <f>+'[1]Mod_1 Mis.12 spese in conto cap'!$AM$15</f>
        <v>13532415.43</v>
      </c>
      <c r="D70" s="63">
        <f>+'[1]Mod_1 Mis.12 spese in conto cap'!$AM$20</f>
        <v>0</v>
      </c>
      <c r="E70" s="63">
        <f>+'[1]Mod_1 Mis.12 spese in conto cap'!$AM$29</f>
        <v>0</v>
      </c>
      <c r="F70" s="18">
        <f>SUM(C70:E70)</f>
        <v>13532415.43</v>
      </c>
    </row>
    <row r="71" spans="2:7" ht="16.5" thickBot="1">
      <c r="B71" s="5" t="s">
        <v>8</v>
      </c>
      <c r="C71" s="62">
        <f>SUM(C69:C70)</f>
        <v>19003261.629999999</v>
      </c>
      <c r="D71" s="62">
        <f t="shared" ref="D71:E71" si="7">SUM(D69:D70)</f>
        <v>12564704.229999999</v>
      </c>
      <c r="E71" s="62">
        <f t="shared" si="7"/>
        <v>6020368.9300000006</v>
      </c>
      <c r="F71" s="84">
        <f>SUM(F69:F70)</f>
        <v>37588334.789999999</v>
      </c>
      <c r="G71" s="19" t="s">
        <v>9</v>
      </c>
    </row>
    <row r="72" spans="2:7" ht="15.75">
      <c r="B72" s="47" t="s">
        <v>69</v>
      </c>
      <c r="C72" s="25" t="s">
        <v>9</v>
      </c>
      <c r="D72" s="25"/>
      <c r="E72" s="25"/>
      <c r="F72" s="25" t="s">
        <v>9</v>
      </c>
    </row>
    <row r="74" spans="2:7" ht="33" customHeight="1">
      <c r="B74" s="99" t="s">
        <v>31</v>
      </c>
      <c r="C74" s="99"/>
      <c r="D74" s="99"/>
      <c r="E74" s="99"/>
      <c r="F74" s="99"/>
    </row>
    <row r="75" spans="2:7" ht="31.5">
      <c r="B75" s="26" t="s">
        <v>71</v>
      </c>
      <c r="C75" s="3" t="s">
        <v>5</v>
      </c>
      <c r="D75" s="3" t="s">
        <v>6</v>
      </c>
      <c r="E75" s="3" t="s">
        <v>7</v>
      </c>
      <c r="F75" s="3" t="s">
        <v>10</v>
      </c>
    </row>
    <row r="76" spans="2:7" ht="15.75">
      <c r="B76" s="1" t="s">
        <v>67</v>
      </c>
      <c r="C76" s="63">
        <f>+'[1]Mod_1 Mis.12 spese in conto cap'!$AP$15</f>
        <v>0</v>
      </c>
      <c r="D76" s="63">
        <f>+'[1]Mod_1 Mis.12 spese in conto cap'!$AP$20</f>
        <v>0</v>
      </c>
      <c r="E76" s="63">
        <f>+'[1]Mod_1 Mis.12 spese in conto cap'!$AP$29</f>
        <v>0</v>
      </c>
      <c r="F76" s="18">
        <f>SUM(C76:E76)</f>
        <v>0</v>
      </c>
    </row>
    <row r="77" spans="2:7" ht="16.5" thickBot="1">
      <c r="B77" s="1" t="s">
        <v>23</v>
      </c>
      <c r="C77" s="63">
        <f>+'[1]Mod_1 Mis.12 spese in conto cap'!$AQ$15</f>
        <v>0</v>
      </c>
      <c r="D77" s="63">
        <f>+'[1]Mod_1 Mis.12 spese in conto cap'!$AQ$20</f>
        <v>0</v>
      </c>
      <c r="E77" s="63">
        <f>+'[1]Mod_1 Mis.12 spese in conto cap'!$AQ$29</f>
        <v>0</v>
      </c>
      <c r="F77" s="18">
        <f>SUM(C77:E77)</f>
        <v>0</v>
      </c>
    </row>
    <row r="78" spans="2:7" ht="16.5" thickBot="1">
      <c r="B78" s="5" t="s">
        <v>8</v>
      </c>
      <c r="C78" s="62">
        <f>SUM(C76:C77)</f>
        <v>0</v>
      </c>
      <c r="D78" s="62">
        <f t="shared" ref="D78:E78" si="8">SUM(D76:D77)</f>
        <v>0</v>
      </c>
      <c r="E78" s="62">
        <f t="shared" si="8"/>
        <v>0</v>
      </c>
      <c r="F78" s="84">
        <f>SUM(F76:F77)</f>
        <v>0</v>
      </c>
      <c r="G78" s="19"/>
    </row>
    <row r="79" spans="2:7" ht="15.75">
      <c r="B79" s="47" t="s">
        <v>69</v>
      </c>
      <c r="C79" s="25"/>
      <c r="D79" s="25"/>
      <c r="E79" s="25"/>
      <c r="F79" s="25" t="s">
        <v>9</v>
      </c>
    </row>
    <row r="81" spans="2:6" ht="14.45" customHeight="1">
      <c r="B81" s="103" t="s">
        <v>52</v>
      </c>
      <c r="C81" s="103"/>
      <c r="D81" s="103"/>
      <c r="E81" s="103"/>
      <c r="F81" s="103"/>
    </row>
    <row r="82" spans="2:6" ht="31.5">
      <c r="B82" s="26" t="s">
        <v>71</v>
      </c>
      <c r="C82" s="3" t="s">
        <v>5</v>
      </c>
      <c r="D82" s="3" t="s">
        <v>6</v>
      </c>
      <c r="E82" s="3" t="s">
        <v>7</v>
      </c>
      <c r="F82" s="3" t="s">
        <v>10</v>
      </c>
    </row>
    <row r="83" spans="2:6" ht="15.75">
      <c r="B83" s="1" t="s">
        <v>67</v>
      </c>
      <c r="C83" s="63">
        <f>+'[1]Mod_1 Mis.12 spese in conto cap'!$AT$15</f>
        <v>5470846.2000000002</v>
      </c>
      <c r="D83" s="63">
        <f>+'[1]Mod_1 Mis.12 spese in conto cap'!$AT$20</f>
        <v>12564704.229999999</v>
      </c>
      <c r="E83" s="63">
        <f>+'[1]Mod_1 Mis.12 spese in conto cap'!$AT$29</f>
        <v>6020368.9300000006</v>
      </c>
      <c r="F83" s="18">
        <f>SUM(C83:E83)</f>
        <v>24055919.359999999</v>
      </c>
    </row>
    <row r="84" spans="2:6" ht="16.5" thickBot="1">
      <c r="B84" s="1" t="s">
        <v>23</v>
      </c>
      <c r="C84" s="63">
        <f>+'[1]Mod_1 Mis.12 spese in conto cap'!$AU$15</f>
        <v>13532415.43</v>
      </c>
      <c r="D84" s="63">
        <f>+'[1]Mod_1 Mis.12 spese in conto cap'!$AU$20</f>
        <v>0</v>
      </c>
      <c r="E84" s="63">
        <f>+'[1]Mod_1 Mis.12 spese in conto cap'!$AU$29</f>
        <v>0</v>
      </c>
      <c r="F84" s="18">
        <f>SUM(C84:E84)</f>
        <v>13532415.43</v>
      </c>
    </row>
    <row r="85" spans="2:6" ht="16.5" thickBot="1">
      <c r="B85" s="5" t="s">
        <v>8</v>
      </c>
      <c r="C85" s="62">
        <f>SUM(C83:C84)</f>
        <v>19003261.629999999</v>
      </c>
      <c r="D85" s="62">
        <f t="shared" ref="D85:E85" si="9">SUM(D83:D84)</f>
        <v>12564704.229999999</v>
      </c>
      <c r="E85" s="62">
        <f t="shared" si="9"/>
        <v>6020368.9300000006</v>
      </c>
      <c r="F85" s="61">
        <f>SUM(F71,F78)</f>
        <v>37588334.789999999</v>
      </c>
    </row>
    <row r="86" spans="2:6" ht="15.75">
      <c r="B86" s="47" t="s">
        <v>69</v>
      </c>
      <c r="C86" s="20"/>
      <c r="F86" s="37" t="s">
        <v>9</v>
      </c>
    </row>
  </sheetData>
  <mergeCells count="14">
    <mergeCell ref="B1:F2"/>
    <mergeCell ref="B3:F3"/>
    <mergeCell ref="B32:F32"/>
    <mergeCell ref="B25:F25"/>
    <mergeCell ref="B4:F4"/>
    <mergeCell ref="B11:F11"/>
    <mergeCell ref="B18:F18"/>
    <mergeCell ref="B74:F74"/>
    <mergeCell ref="B81:F81"/>
    <mergeCell ref="B39:F39"/>
    <mergeCell ref="B46:F46"/>
    <mergeCell ref="B53:F53"/>
    <mergeCell ref="B60:F60"/>
    <mergeCell ref="B67:F67"/>
  </mergeCells>
  <pageMargins left="0.70866141732283472" right="0.70866141732283472" top="0.55118110236220474" bottom="0.35433070866141736" header="0.31496062992125984" footer="0.31496062992125984"/>
  <pageSetup paperSize="8" scale="99" fitToHeight="0" orientation="portrait" horizontalDpi="1200" verticalDpi="120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2:G60"/>
  <sheetViews>
    <sheetView zoomScaleNormal="100" workbookViewId="0">
      <selection activeCell="F53" sqref="F53"/>
    </sheetView>
  </sheetViews>
  <sheetFormatPr defaultColWidth="8.85546875" defaultRowHeight="15"/>
  <cols>
    <col min="1" max="1" width="8.85546875" style="8"/>
    <col min="2" max="2" width="50.7109375" style="8" customWidth="1"/>
    <col min="3" max="6" width="20.7109375" style="8" customWidth="1"/>
    <col min="7" max="7" width="17.85546875" style="8" customWidth="1"/>
    <col min="8" max="8" width="17.5703125" style="8" customWidth="1"/>
    <col min="9" max="9" width="18.5703125" style="8" customWidth="1"/>
    <col min="10" max="16384" width="8.85546875" style="8"/>
  </cols>
  <sheetData>
    <row r="2" spans="2:6" ht="29.25" customHeight="1">
      <c r="B2" s="107" t="s">
        <v>84</v>
      </c>
      <c r="C2" s="107"/>
      <c r="D2" s="107"/>
      <c r="E2" s="107"/>
      <c r="F2" s="107"/>
    </row>
    <row r="3" spans="2:6">
      <c r="B3" s="97"/>
      <c r="C3" s="97"/>
      <c r="D3" s="97"/>
      <c r="E3" s="97"/>
      <c r="F3" s="97"/>
    </row>
    <row r="4" spans="2:6" ht="15" customHeight="1">
      <c r="B4" s="96" t="s">
        <v>13</v>
      </c>
      <c r="C4" s="96"/>
      <c r="D4" s="96"/>
      <c r="E4" s="96"/>
      <c r="F4" s="96"/>
    </row>
    <row r="5" spans="2:6" ht="42.6" customHeight="1" thickBot="1">
      <c r="B5" s="9" t="s">
        <v>72</v>
      </c>
      <c r="C5" s="10" t="s">
        <v>5</v>
      </c>
      <c r="D5" s="10" t="s">
        <v>6</v>
      </c>
      <c r="E5" s="10" t="s">
        <v>7</v>
      </c>
      <c r="F5" s="10" t="s">
        <v>10</v>
      </c>
    </row>
    <row r="6" spans="2:6" ht="16.5" thickBot="1">
      <c r="B6" s="13" t="s">
        <v>8</v>
      </c>
      <c r="C6" s="56">
        <f>(+'Spese Correnti-Miss. 10'!C12+'Spese-Correnti-Miss.12'!C8)/1000000</f>
        <v>1755.6200749199998</v>
      </c>
      <c r="D6" s="56">
        <f>(+'Spese Correnti-Miss. 10'!D12+'Spese-Correnti-Miss.12'!D8)/1000000</f>
        <v>1473.5783298200004</v>
      </c>
      <c r="E6" s="56">
        <f>(+'Spese Correnti-Miss. 10'!E12+'Spese-Correnti-Miss.12'!E8)/1000000</f>
        <v>2811.9838211399992</v>
      </c>
      <c r="F6" s="54">
        <f>SUM(C6:E6)</f>
        <v>6041.1822258799994</v>
      </c>
    </row>
    <row r="7" spans="2:6" ht="16.5" thickBot="1">
      <c r="C7" s="56" t="s">
        <v>9</v>
      </c>
      <c r="D7" s="40" t="s">
        <v>9</v>
      </c>
      <c r="E7" s="40" t="s">
        <v>9</v>
      </c>
      <c r="F7" s="42" t="s">
        <v>9</v>
      </c>
    </row>
    <row r="8" spans="2:6">
      <c r="B8" s="96" t="s">
        <v>14</v>
      </c>
      <c r="C8" s="96"/>
      <c r="D8" s="96"/>
      <c r="E8" s="96"/>
      <c r="F8" s="96"/>
    </row>
    <row r="9" spans="2:6" ht="52.9" customHeight="1" thickBot="1">
      <c r="B9" s="9" t="s">
        <v>72</v>
      </c>
      <c r="C9" s="10" t="s">
        <v>5</v>
      </c>
      <c r="D9" s="10" t="s">
        <v>6</v>
      </c>
      <c r="E9" s="10" t="s">
        <v>7</v>
      </c>
      <c r="F9" s="10" t="s">
        <v>10</v>
      </c>
    </row>
    <row r="10" spans="2:6" ht="16.5" thickBot="1">
      <c r="B10" s="13" t="s">
        <v>8</v>
      </c>
      <c r="C10" s="56">
        <f>(+'Spese Correnti-Miss. 10'!C22+'Spese-Correnti-Miss.12'!C15)/1000000</f>
        <v>3506.7048919499998</v>
      </c>
      <c r="D10" s="56">
        <f>(+'Spese Correnti-Miss. 10'!D22+'Spese-Correnti-Miss.12'!D15)/1000000</f>
        <v>337.01367117000001</v>
      </c>
      <c r="E10" s="56">
        <f>(+'Spese Correnti-Miss. 10'!E22+'Spese-Correnti-Miss.12'!E15)/1000000</f>
        <v>745.23644305999994</v>
      </c>
      <c r="F10" s="54">
        <f>SUM(C10:E10)</f>
        <v>4588.9550061800001</v>
      </c>
    </row>
    <row r="11" spans="2:6" ht="15.75">
      <c r="C11" s="40" t="s">
        <v>9</v>
      </c>
      <c r="D11" s="40" t="s">
        <v>9</v>
      </c>
      <c r="E11" s="40" t="s">
        <v>9</v>
      </c>
      <c r="F11" s="42" t="s">
        <v>9</v>
      </c>
    </row>
    <row r="12" spans="2:6">
      <c r="B12" s="16" t="s">
        <v>59</v>
      </c>
      <c r="C12" s="28" t="s">
        <v>9</v>
      </c>
      <c r="D12" s="28" t="s">
        <v>9</v>
      </c>
      <c r="E12" s="28" t="s">
        <v>9</v>
      </c>
      <c r="F12" s="28" t="s">
        <v>9</v>
      </c>
    </row>
    <row r="13" spans="2:6" ht="32.1" customHeight="1" thickBot="1">
      <c r="B13" s="9" t="s">
        <v>72</v>
      </c>
      <c r="C13" s="10"/>
      <c r="D13" s="10" t="s">
        <v>6</v>
      </c>
      <c r="E13" s="10" t="s">
        <v>7</v>
      </c>
      <c r="F13" s="10" t="s">
        <v>10</v>
      </c>
    </row>
    <row r="14" spans="2:6" ht="16.5" thickBot="1">
      <c r="B14" s="13" t="s">
        <v>8</v>
      </c>
      <c r="C14" s="56">
        <f>SUM(C6,C10)</f>
        <v>5262.3249668699991</v>
      </c>
      <c r="D14" s="56">
        <f>SUM(D6,D10)</f>
        <v>1810.5920009900003</v>
      </c>
      <c r="E14" s="56">
        <f>SUM(E6,E10)</f>
        <v>3557.2202641999993</v>
      </c>
      <c r="F14" s="70">
        <f>SUM(C14:E14)</f>
        <v>10630.137232059998</v>
      </c>
    </row>
    <row r="15" spans="2:6">
      <c r="B15" s="29"/>
      <c r="C15" s="50"/>
      <c r="D15" s="50"/>
      <c r="E15" s="50"/>
      <c r="F15" s="50"/>
    </row>
    <row r="16" spans="2:6" ht="9.75" customHeight="1"/>
    <row r="17" spans="2:7" ht="19.5" customHeight="1">
      <c r="B17" s="96" t="s">
        <v>11</v>
      </c>
      <c r="C17" s="96"/>
      <c r="D17" s="96"/>
      <c r="E17" s="96"/>
      <c r="F17" s="96"/>
    </row>
    <row r="18" spans="2:7" ht="32.25" thickBot="1">
      <c r="B18" s="9" t="s">
        <v>72</v>
      </c>
      <c r="C18" s="10" t="s">
        <v>5</v>
      </c>
      <c r="D18" s="10" t="s">
        <v>6</v>
      </c>
      <c r="E18" s="10" t="s">
        <v>7</v>
      </c>
      <c r="F18" s="10" t="s">
        <v>10</v>
      </c>
    </row>
    <row r="19" spans="2:7" ht="16.5" thickBot="1">
      <c r="B19" s="13" t="s">
        <v>8</v>
      </c>
      <c r="C19" s="56">
        <f>(+'Spese Correnti-Miss. 10'!C43+'Spese-Correnti-Miss.12'!C29)/1000000</f>
        <v>944.03456019000009</v>
      </c>
      <c r="D19" s="56">
        <f>(+'Spese Correnti-Miss. 10'!D43+'Spese-Correnti-Miss.12'!D29)/1000000</f>
        <v>1200.3338475799999</v>
      </c>
      <c r="E19" s="56">
        <f>(+'Spese Correnti-Miss. 10'!E43+'Spese-Correnti-Miss.12'!E29)/1000000</f>
        <v>2158.8518864099997</v>
      </c>
      <c r="F19" s="57">
        <f>+('Spese Correnti-Miss. 10'!F43+'Spese-Correnti-Miss.12'!F29)/1000000</f>
        <v>4303.2202941800006</v>
      </c>
      <c r="G19" s="85"/>
    </row>
    <row r="20" spans="2:7" ht="15.75">
      <c r="C20" s="40" t="s">
        <v>9</v>
      </c>
      <c r="D20" s="40" t="s">
        <v>9</v>
      </c>
      <c r="E20" s="40" t="s">
        <v>9</v>
      </c>
      <c r="F20" s="64"/>
    </row>
    <row r="21" spans="2:7">
      <c r="B21" s="15" t="s">
        <v>17</v>
      </c>
      <c r="C21" s="15"/>
      <c r="D21" s="15"/>
      <c r="E21" s="15"/>
      <c r="F21" s="15"/>
    </row>
    <row r="22" spans="2:7" ht="32.25" thickBot="1">
      <c r="B22" s="9" t="s">
        <v>72</v>
      </c>
      <c r="C22" s="10" t="s">
        <v>5</v>
      </c>
      <c r="D22" s="10" t="s">
        <v>6</v>
      </c>
      <c r="E22" s="10" t="s">
        <v>7</v>
      </c>
      <c r="F22" s="10" t="s">
        <v>10</v>
      </c>
    </row>
    <row r="23" spans="2:7" ht="16.5" thickBot="1">
      <c r="B23" s="13" t="s">
        <v>8</v>
      </c>
      <c r="C23" s="56">
        <f>(+'Spese Correnti-Miss. 10'!C53+'Spese-Correnti-Miss.12'!C36)/1000000</f>
        <v>2544.8795665799998</v>
      </c>
      <c r="D23" s="56">
        <f>(+'Spese Correnti-Miss. 10'!D53+'Spese-Correnti-Miss.12'!D36)/1000000</f>
        <v>488.66694128999995</v>
      </c>
      <c r="E23" s="56">
        <f>(+'Spese Correnti-Miss. 10'!E53+'Spese-Correnti-Miss.12'!E36)/1000000</f>
        <v>668.93223824999995</v>
      </c>
      <c r="F23" s="57">
        <f>+('Spese Correnti-Miss. 10'!F53+'Spese-Correnti-Miss.12'!F36)/1000000</f>
        <v>3702.4787461199999</v>
      </c>
      <c r="G23" s="85"/>
    </row>
    <row r="24" spans="2:7" ht="15.75">
      <c r="C24" s="40"/>
      <c r="D24" s="40"/>
      <c r="E24" s="40"/>
      <c r="F24" s="64"/>
    </row>
    <row r="25" spans="2:7">
      <c r="B25" s="96" t="s">
        <v>48</v>
      </c>
      <c r="C25" s="96"/>
      <c r="D25" s="96"/>
      <c r="E25" s="96"/>
      <c r="F25" s="96"/>
    </row>
    <row r="26" spans="2:7" ht="32.25" thickBot="1">
      <c r="B26" s="9" t="s">
        <v>72</v>
      </c>
      <c r="C26" s="10" t="s">
        <v>5</v>
      </c>
      <c r="D26" s="10" t="s">
        <v>6</v>
      </c>
      <c r="E26" s="10" t="s">
        <v>7</v>
      </c>
      <c r="F26" s="10" t="s">
        <v>10</v>
      </c>
    </row>
    <row r="27" spans="2:7" ht="16.5" thickBot="1">
      <c r="B27" s="13" t="s">
        <v>8</v>
      </c>
      <c r="C27" s="56">
        <f>SUM(C19,C23)</f>
        <v>3488.9141267699997</v>
      </c>
      <c r="D27" s="56">
        <f>SUM(D19,D23)</f>
        <v>1689.0007888699997</v>
      </c>
      <c r="E27" s="56">
        <f>SUM(E19,E23)</f>
        <v>2827.7841246599996</v>
      </c>
      <c r="F27" s="86">
        <f>SUM(F19,F23)</f>
        <v>8005.6990403</v>
      </c>
      <c r="G27" s="85"/>
    </row>
    <row r="28" spans="2:7" ht="18.75" customHeight="1">
      <c r="B28" s="29"/>
      <c r="C28" s="50"/>
      <c r="D28" s="50"/>
      <c r="E28" s="50"/>
      <c r="F28" s="71"/>
    </row>
    <row r="29" spans="2:7" ht="12.75" customHeight="1">
      <c r="B29" s="8" t="s">
        <v>9</v>
      </c>
    </row>
    <row r="30" spans="2:7">
      <c r="B30" s="96" t="s">
        <v>15</v>
      </c>
      <c r="C30" s="96"/>
      <c r="D30" s="96"/>
      <c r="E30" s="96"/>
      <c r="F30" s="96"/>
    </row>
    <row r="31" spans="2:7" ht="32.25" thickBot="1">
      <c r="B31" s="9" t="s">
        <v>72</v>
      </c>
      <c r="C31" s="10" t="s">
        <v>5</v>
      </c>
      <c r="D31" s="10" t="s">
        <v>6</v>
      </c>
      <c r="E31" s="10" t="s">
        <v>7</v>
      </c>
      <c r="F31" s="10" t="s">
        <v>10</v>
      </c>
    </row>
    <row r="32" spans="2:7" ht="16.5" thickBot="1">
      <c r="B32" s="13" t="s">
        <v>8</v>
      </c>
      <c r="C32" s="56">
        <f>(+'Spese Correnti-Miss. 10'!C74+'Spese-Correnti-Miss.12'!C50)/1000000</f>
        <v>133.11652161999999</v>
      </c>
      <c r="D32" s="56">
        <f>(+'Spese Correnti-Miss. 10'!D74+'Spese-Correnti-Miss.12'!D50)/1000000</f>
        <v>194.6478068399999</v>
      </c>
      <c r="E32" s="56">
        <f>(+'Spese Correnti-Miss. 10'!E74+'Spese-Correnti-Miss.12'!E50)/1000000</f>
        <v>432.32546194000008</v>
      </c>
      <c r="F32" s="57">
        <f>+('Spese Correnti-Miss. 10'!F74+'Spese-Correnti-Miss.12'!F50)/1000000</f>
        <v>760.08979039999997</v>
      </c>
      <c r="G32" s="85"/>
    </row>
    <row r="33" spans="2:7" ht="15.75">
      <c r="C33" s="40"/>
      <c r="D33" s="40"/>
      <c r="E33" s="40"/>
      <c r="F33" s="64"/>
    </row>
    <row r="34" spans="2:7">
      <c r="B34" s="16" t="s">
        <v>16</v>
      </c>
      <c r="C34" s="16"/>
      <c r="D34" s="16"/>
      <c r="E34" s="16"/>
      <c r="F34" s="16"/>
    </row>
    <row r="35" spans="2:7" ht="32.25" thickBot="1">
      <c r="B35" s="9" t="s">
        <v>72</v>
      </c>
      <c r="C35" s="10" t="s">
        <v>5</v>
      </c>
      <c r="D35" s="10" t="s">
        <v>6</v>
      </c>
      <c r="E35" s="10" t="s">
        <v>7</v>
      </c>
      <c r="F35" s="10" t="s">
        <v>10</v>
      </c>
    </row>
    <row r="36" spans="2:7" ht="16.5" thickBot="1">
      <c r="B36" s="13" t="s">
        <v>8</v>
      </c>
      <c r="C36" s="56">
        <f>(+'Spese Correnti-Miss. 10'!C84+'Spese-Correnti-Miss.12'!C57)/1000000</f>
        <v>393.63148526000003</v>
      </c>
      <c r="D36" s="56">
        <f>(+'Spese Correnti-Miss. 10'!D84+'Spese-Correnti-Miss.12'!D57)/1000000</f>
        <v>232.81424365000001</v>
      </c>
      <c r="E36" s="56">
        <f>(+'Spese Correnti-Miss. 10'!E84+'Spese-Correnti-Miss.12'!E57)/1000000</f>
        <v>117.00120355000001</v>
      </c>
      <c r="F36" s="57">
        <f>+('Spese Correnti-Miss. 10'!F84+'Spese-Correnti-Miss.12'!F57)/1000000</f>
        <v>743.4469324600002</v>
      </c>
      <c r="G36" s="85"/>
    </row>
    <row r="37" spans="2:7" ht="15.75">
      <c r="C37" s="40"/>
      <c r="D37" s="40"/>
      <c r="E37" s="40"/>
      <c r="F37" s="79" t="s">
        <v>9</v>
      </c>
    </row>
    <row r="38" spans="2:7">
      <c r="B38" s="96" t="s">
        <v>60</v>
      </c>
      <c r="C38" s="96"/>
      <c r="D38" s="96"/>
      <c r="E38" s="96"/>
      <c r="F38" s="96"/>
    </row>
    <row r="39" spans="2:7" ht="32.25" thickBot="1">
      <c r="B39" s="9" t="s">
        <v>72</v>
      </c>
      <c r="C39" s="10" t="s">
        <v>5</v>
      </c>
      <c r="D39" s="10" t="s">
        <v>6</v>
      </c>
      <c r="E39" s="10" t="s">
        <v>7</v>
      </c>
      <c r="F39" s="10" t="s">
        <v>10</v>
      </c>
    </row>
    <row r="40" spans="2:7" ht="16.5" thickBot="1">
      <c r="B40" s="13" t="s">
        <v>8</v>
      </c>
      <c r="C40" s="56">
        <f>SUM(C32,C36)</f>
        <v>526.74800688000005</v>
      </c>
      <c r="D40" s="56">
        <f>SUM(D32,D36)</f>
        <v>427.46205048999991</v>
      </c>
      <c r="E40" s="56">
        <f>SUM(E32,E36)</f>
        <v>549.3266654900001</v>
      </c>
      <c r="F40" s="86">
        <f>SUM(F32,F36)</f>
        <v>1503.5367228600003</v>
      </c>
      <c r="G40" s="87"/>
    </row>
    <row r="41" spans="2:7">
      <c r="B41" s="29"/>
      <c r="C41" s="50"/>
      <c r="D41" s="50"/>
      <c r="E41" s="50"/>
      <c r="F41" s="50"/>
    </row>
    <row r="42" spans="2:7" ht="12" customHeight="1"/>
    <row r="43" spans="2:7">
      <c r="B43" s="96" t="s">
        <v>12</v>
      </c>
      <c r="C43" s="96"/>
      <c r="D43" s="96"/>
      <c r="E43" s="96"/>
      <c r="F43" s="96"/>
    </row>
    <row r="44" spans="2:7" ht="32.25" thickBot="1">
      <c r="B44" s="9" t="s">
        <v>72</v>
      </c>
      <c r="C44" s="10" t="s">
        <v>5</v>
      </c>
      <c r="D44" s="10" t="s">
        <v>6</v>
      </c>
      <c r="E44" s="10" t="s">
        <v>7</v>
      </c>
      <c r="F44" s="10" t="s">
        <v>10</v>
      </c>
    </row>
    <row r="45" spans="2:7" ht="16.5" thickBot="1">
      <c r="B45" s="13" t="s">
        <v>8</v>
      </c>
      <c r="C45" s="56">
        <f>SUM(C19+C32)</f>
        <v>1077.1510818100001</v>
      </c>
      <c r="D45" s="56">
        <f>SUM(D19+D32)</f>
        <v>1394.9816544199998</v>
      </c>
      <c r="E45" s="56">
        <f>SUM(E19+E32)</f>
        <v>2591.1773483499996</v>
      </c>
      <c r="F45" s="57">
        <f>SUM(C45:E45)</f>
        <v>5063.31008458</v>
      </c>
    </row>
    <row r="46" spans="2:7">
      <c r="C46" s="50"/>
      <c r="D46" s="50"/>
      <c r="E46" s="50"/>
      <c r="F46" s="71" t="s">
        <v>9</v>
      </c>
    </row>
    <row r="47" spans="2:7">
      <c r="B47" s="16" t="s">
        <v>18</v>
      </c>
      <c r="C47" s="16"/>
      <c r="D47" s="16"/>
      <c r="E47" s="16"/>
      <c r="F47" s="16"/>
    </row>
    <row r="48" spans="2:7" ht="32.25" thickBot="1">
      <c r="B48" s="9" t="s">
        <v>72</v>
      </c>
      <c r="C48" s="10" t="s">
        <v>5</v>
      </c>
      <c r="D48" s="10" t="s">
        <v>6</v>
      </c>
      <c r="E48" s="10" t="s">
        <v>7</v>
      </c>
      <c r="F48" s="10" t="s">
        <v>10</v>
      </c>
    </row>
    <row r="49" spans="2:6" ht="16.5" thickBot="1">
      <c r="B49" s="13" t="s">
        <v>8</v>
      </c>
      <c r="C49" s="56">
        <f>SUM(C23+C36)</f>
        <v>2938.5110518399997</v>
      </c>
      <c r="D49" s="56">
        <f>SUM(D23+D36)</f>
        <v>721.48118493999993</v>
      </c>
      <c r="E49" s="56">
        <f>SUM(E23+E36)</f>
        <v>785.93344179999997</v>
      </c>
      <c r="F49" s="57">
        <f>SUM(C49:E49)</f>
        <v>4445.9256785799998</v>
      </c>
    </row>
    <row r="50" spans="2:6">
      <c r="C50" s="50"/>
      <c r="D50" s="50"/>
      <c r="E50" s="50"/>
      <c r="F50" s="71" t="s">
        <v>9</v>
      </c>
    </row>
    <row r="51" spans="2:6">
      <c r="B51" s="96" t="s">
        <v>61</v>
      </c>
      <c r="C51" s="96"/>
      <c r="D51" s="96"/>
      <c r="E51" s="96"/>
      <c r="F51" s="96"/>
    </row>
    <row r="52" spans="2:6" ht="32.25" thickBot="1">
      <c r="B52" s="9" t="s">
        <v>72</v>
      </c>
      <c r="C52" s="10" t="s">
        <v>5</v>
      </c>
      <c r="D52" s="10" t="s">
        <v>6</v>
      </c>
      <c r="E52" s="10" t="s">
        <v>7</v>
      </c>
      <c r="F52" s="10" t="s">
        <v>10</v>
      </c>
    </row>
    <row r="53" spans="2:6" ht="16.5" thickBot="1">
      <c r="B53" s="13" t="s">
        <v>8</v>
      </c>
      <c r="C53" s="56">
        <f>SUM(C45,C49)</f>
        <v>4015.6621336499998</v>
      </c>
      <c r="D53" s="56">
        <f>SUM(D45,D49)</f>
        <v>2116.4628393599996</v>
      </c>
      <c r="E53" s="56">
        <f>SUM(E45,E49)</f>
        <v>3377.1107901499995</v>
      </c>
      <c r="F53" s="86">
        <f>SUM(C53:E53)</f>
        <v>9509.2357631599989</v>
      </c>
    </row>
    <row r="54" spans="2:6">
      <c r="B54" s="32" t="s">
        <v>9</v>
      </c>
      <c r="C54" s="50"/>
      <c r="D54" s="50"/>
      <c r="E54" s="50"/>
      <c r="F54" s="71" t="s">
        <v>9</v>
      </c>
    </row>
    <row r="55" spans="2:6">
      <c r="B55" s="48" t="s">
        <v>9</v>
      </c>
      <c r="C55" s="41"/>
      <c r="D55" s="41"/>
      <c r="E55" s="41"/>
      <c r="F55" s="41" t="s">
        <v>9</v>
      </c>
    </row>
    <row r="56" spans="2:6">
      <c r="C56" s="30"/>
      <c r="D56" s="30"/>
      <c r="E56" s="30"/>
      <c r="F56" s="30"/>
    </row>
    <row r="57" spans="2:6">
      <c r="C57" s="30"/>
      <c r="D57" s="30"/>
    </row>
    <row r="58" spans="2:6">
      <c r="C58" s="30"/>
      <c r="D58" s="30"/>
      <c r="E58" s="30"/>
    </row>
    <row r="59" spans="2:6">
      <c r="C59" s="30" t="s">
        <v>9</v>
      </c>
      <c r="E59" s="30"/>
    </row>
    <row r="60" spans="2:6">
      <c r="C60" s="30" t="s">
        <v>9</v>
      </c>
    </row>
  </sheetData>
  <mergeCells count="10">
    <mergeCell ref="B2:F2"/>
    <mergeCell ref="B51:F51"/>
    <mergeCell ref="B38:F38"/>
    <mergeCell ref="B43:F43"/>
    <mergeCell ref="B30:F30"/>
    <mergeCell ref="B3:F3"/>
    <mergeCell ref="B4:F4"/>
    <mergeCell ref="B8:F8"/>
    <mergeCell ref="B17:F17"/>
    <mergeCell ref="B25:F25"/>
  </mergeCells>
  <pageMargins left="0.7" right="0.7" top="0.75" bottom="0.75" header="0.3" footer="0.3"/>
  <pageSetup paperSize="8" scale="98" fitToHeight="0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B2:G57"/>
  <sheetViews>
    <sheetView zoomScaleNormal="100" workbookViewId="0"/>
  </sheetViews>
  <sheetFormatPr defaultColWidth="8.85546875" defaultRowHeight="15"/>
  <cols>
    <col min="1" max="1" width="8.85546875" style="2"/>
    <col min="2" max="2" width="50.7109375" style="2" customWidth="1"/>
    <col min="3" max="6" width="20.7109375" style="2" customWidth="1"/>
    <col min="7" max="7" width="17.42578125" style="2" customWidth="1"/>
    <col min="8" max="8" width="17.28515625" style="2" customWidth="1"/>
    <col min="9" max="10" width="16.85546875" style="2" customWidth="1"/>
    <col min="11" max="16384" width="8.85546875" style="2"/>
  </cols>
  <sheetData>
    <row r="2" spans="2:6" ht="30" customHeight="1">
      <c r="B2" s="107" t="s">
        <v>85</v>
      </c>
      <c r="C2" s="107"/>
      <c r="D2" s="107"/>
      <c r="E2" s="107"/>
      <c r="F2" s="107"/>
    </row>
    <row r="3" spans="2:6" ht="11.25" customHeight="1">
      <c r="B3" s="108"/>
      <c r="C3" s="108"/>
      <c r="D3" s="108"/>
      <c r="E3" s="108"/>
      <c r="F3" s="108"/>
    </row>
    <row r="4" spans="2:6">
      <c r="B4" s="98" t="s">
        <v>26</v>
      </c>
      <c r="C4" s="101"/>
      <c r="D4" s="101"/>
      <c r="E4" s="101"/>
      <c r="F4" s="101"/>
    </row>
    <row r="5" spans="2:6" ht="39.950000000000003" customHeight="1" thickBot="1">
      <c r="B5" s="9" t="s">
        <v>87</v>
      </c>
      <c r="C5" s="3" t="s">
        <v>5</v>
      </c>
      <c r="D5" s="3" t="s">
        <v>6</v>
      </c>
      <c r="E5" s="3" t="s">
        <v>7</v>
      </c>
      <c r="F5" s="3" t="s">
        <v>10</v>
      </c>
    </row>
    <row r="6" spans="2:6" ht="16.5" thickBot="1">
      <c r="B6" s="5" t="s">
        <v>8</v>
      </c>
      <c r="C6" s="56">
        <f>(+'Spese Conto Cap.-Miss. 10'!C12+'Spese-Conto Cap.-Miss.12'!C8)/1000000</f>
        <v>686.29779934999988</v>
      </c>
      <c r="D6" s="56">
        <f>(+'Spese Conto Cap.-Miss. 10'!D12+'Spese-Conto Cap.-Miss.12'!D8)/1000000</f>
        <v>224.42373081</v>
      </c>
      <c r="E6" s="56">
        <f>(+'Spese Conto Cap.-Miss. 10'!E12+'Spese-Conto Cap.-Miss.12'!E8)/1000000</f>
        <v>1154.0863000300001</v>
      </c>
      <c r="F6" s="60">
        <f t="shared" ref="F6" si="0">SUM(C6:E6)</f>
        <v>2064.80783019</v>
      </c>
    </row>
    <row r="7" spans="2:6" ht="15.75">
      <c r="C7" s="40"/>
      <c r="D7" s="40"/>
      <c r="E7" s="40"/>
      <c r="F7" s="64"/>
    </row>
    <row r="8" spans="2:6">
      <c r="B8" s="98" t="s">
        <v>29</v>
      </c>
      <c r="C8" s="101"/>
      <c r="D8" s="101"/>
      <c r="E8" s="101"/>
      <c r="F8" s="101"/>
    </row>
    <row r="9" spans="2:6" ht="39.950000000000003" customHeight="1" thickBot="1">
      <c r="B9" s="9" t="s">
        <v>87</v>
      </c>
      <c r="C9" s="3" t="s">
        <v>5</v>
      </c>
      <c r="D9" s="3" t="s">
        <v>6</v>
      </c>
      <c r="E9" s="3" t="s">
        <v>7</v>
      </c>
      <c r="F9" s="3" t="s">
        <v>10</v>
      </c>
    </row>
    <row r="10" spans="2:6" ht="16.5" thickBot="1">
      <c r="B10" s="5" t="s">
        <v>8</v>
      </c>
      <c r="C10" s="56">
        <f>(+'Spese Conto Cap.-Miss. 10'!C22+'Spese-Conto Cap.-Miss.12'!C15)/1000000</f>
        <v>354.80427093000003</v>
      </c>
      <c r="D10" s="56">
        <f>(+'Spese Conto Cap.-Miss. 10'!D22+'Spese-Conto Cap.-Miss.12'!D15)/1000000</f>
        <v>13.527885830000001</v>
      </c>
      <c r="E10" s="56">
        <f>(+'Spese Conto Cap.-Miss. 10'!E22+'Spese-Conto Cap.-Miss.12'!E15)/1000000</f>
        <v>534.2589868</v>
      </c>
      <c r="F10" s="60">
        <f>SUM(C10:E10)</f>
        <v>902.59114356000009</v>
      </c>
    </row>
    <row r="11" spans="2:6" ht="15.75">
      <c r="C11" s="40"/>
      <c r="D11" s="40"/>
      <c r="E11" s="40"/>
      <c r="F11" s="64"/>
    </row>
    <row r="12" spans="2:6">
      <c r="B12" s="98" t="s">
        <v>49</v>
      </c>
      <c r="C12" s="98"/>
      <c r="D12" s="98"/>
      <c r="E12" s="98"/>
      <c r="F12" s="98"/>
    </row>
    <row r="13" spans="2:6" ht="39.950000000000003" customHeight="1" thickBot="1">
      <c r="B13" s="9" t="s">
        <v>87</v>
      </c>
      <c r="C13" s="3" t="s">
        <v>5</v>
      </c>
      <c r="D13" s="3" t="s">
        <v>6</v>
      </c>
      <c r="E13" s="3" t="s">
        <v>7</v>
      </c>
      <c r="F13" s="3" t="s">
        <v>10</v>
      </c>
    </row>
    <row r="14" spans="2:6" ht="16.5" thickBot="1">
      <c r="B14" s="5" t="s">
        <v>8</v>
      </c>
      <c r="C14" s="65">
        <f>SUM(C6,C10)</f>
        <v>1041.1020702799999</v>
      </c>
      <c r="D14" s="65">
        <f>SUM(D6,D10)</f>
        <v>237.95161664</v>
      </c>
      <c r="E14" s="65">
        <f>SUM(E6,E10)</f>
        <v>1688.3452868300001</v>
      </c>
      <c r="F14" s="6">
        <f>SUM(F6,F10)</f>
        <v>2967.3989737500001</v>
      </c>
    </row>
    <row r="15" spans="2:6">
      <c r="B15" s="31"/>
      <c r="C15" s="40"/>
      <c r="D15" s="40"/>
      <c r="E15" s="40"/>
      <c r="F15" s="40"/>
    </row>
    <row r="16" spans="2:6" ht="11.25" customHeight="1">
      <c r="B16" s="7"/>
      <c r="C16" s="7"/>
      <c r="D16" s="7"/>
      <c r="E16" s="7"/>
      <c r="F16" s="7"/>
    </row>
    <row r="17" spans="2:7">
      <c r="B17" s="98" t="s">
        <v>27</v>
      </c>
      <c r="C17" s="101"/>
      <c r="D17" s="101"/>
      <c r="E17" s="101"/>
      <c r="F17" s="101"/>
    </row>
    <row r="18" spans="2:7" ht="39.950000000000003" customHeight="1" thickBot="1">
      <c r="B18" s="9" t="s">
        <v>87</v>
      </c>
      <c r="C18" s="3" t="s">
        <v>5</v>
      </c>
      <c r="D18" s="3" t="s">
        <v>6</v>
      </c>
      <c r="E18" s="3" t="s">
        <v>7</v>
      </c>
      <c r="F18" s="3" t="s">
        <v>10</v>
      </c>
    </row>
    <row r="19" spans="2:7" ht="16.5" thickBot="1">
      <c r="B19" s="5" t="s">
        <v>8</v>
      </c>
      <c r="C19" s="65">
        <f>(+'Spese Conto Cap.-Miss. 10'!C43+'Spese-Conto Cap.-Miss.12'!C29)/1000000</f>
        <v>474.13899932000004</v>
      </c>
      <c r="D19" s="65">
        <f>(+'Spese Conto Cap.-Miss. 10'!D43+'Spese-Conto Cap.-Miss.12'!D29)/1000000</f>
        <v>165.76575739999998</v>
      </c>
      <c r="E19" s="65">
        <f>(+'Spese Conto Cap.-Miss. 10'!E43+'Spese-Conto Cap.-Miss.12'!E29)/1000000</f>
        <v>676.04036097999995</v>
      </c>
      <c r="F19" s="60">
        <f t="shared" ref="F19" si="1">SUM(C19:E19)</f>
        <v>1315.9451177000001</v>
      </c>
      <c r="G19" s="88"/>
    </row>
    <row r="20" spans="2:7" ht="15.75">
      <c r="C20" s="40"/>
      <c r="D20" s="40"/>
      <c r="E20" s="40"/>
      <c r="F20" s="64"/>
    </row>
    <row r="21" spans="2:7" ht="31.5" customHeight="1">
      <c r="B21" s="99" t="s">
        <v>28</v>
      </c>
      <c r="C21" s="99"/>
      <c r="D21" s="99"/>
      <c r="E21" s="99"/>
      <c r="F21" s="99"/>
    </row>
    <row r="22" spans="2:7" ht="39.950000000000003" customHeight="1" thickBot="1">
      <c r="B22" s="9" t="s">
        <v>87</v>
      </c>
      <c r="C22" s="3" t="s">
        <v>5</v>
      </c>
      <c r="D22" s="3" t="s">
        <v>6</v>
      </c>
      <c r="E22" s="3" t="s">
        <v>7</v>
      </c>
      <c r="F22" s="3" t="s">
        <v>10</v>
      </c>
    </row>
    <row r="23" spans="2:7" ht="16.5" thickBot="1">
      <c r="B23" s="5" t="s">
        <v>8</v>
      </c>
      <c r="C23" s="65">
        <f>(+'Spese Conto Cap.-Miss. 10'!C53+'Spese-Conto Cap.-Miss.12'!C36)/1000000</f>
        <v>206.12356849</v>
      </c>
      <c r="D23" s="65">
        <f>(+'Spese Conto Cap.-Miss. 10'!D53+'Spese-Conto Cap.-Miss.12'!D36)/1000000</f>
        <v>9.2765868100000013</v>
      </c>
      <c r="E23" s="65">
        <f>(+'Spese Conto Cap.-Miss. 10'!E53+'Spese-Conto Cap.-Miss.12'!E36)/1000000</f>
        <v>398.70570977999995</v>
      </c>
      <c r="F23" s="60">
        <f t="shared" ref="F23" si="2">SUM(C23:E23)</f>
        <v>614.10586507999994</v>
      </c>
      <c r="G23" s="88"/>
    </row>
    <row r="24" spans="2:7" ht="15.75">
      <c r="C24" s="40"/>
      <c r="D24" s="40"/>
      <c r="E24" s="40"/>
      <c r="F24" s="64"/>
    </row>
    <row r="25" spans="2:7">
      <c r="B25" s="98" t="s">
        <v>57</v>
      </c>
      <c r="C25" s="101"/>
      <c r="D25" s="101"/>
      <c r="E25" s="101"/>
      <c r="F25" s="101"/>
    </row>
    <row r="26" spans="2:7" ht="39.950000000000003" customHeight="1" thickBot="1">
      <c r="B26" s="9" t="s">
        <v>87</v>
      </c>
      <c r="C26" s="3" t="s">
        <v>5</v>
      </c>
      <c r="D26" s="3" t="s">
        <v>6</v>
      </c>
      <c r="E26" s="3" t="s">
        <v>7</v>
      </c>
      <c r="F26" s="3" t="s">
        <v>10</v>
      </c>
    </row>
    <row r="27" spans="2:7" ht="16.5" thickBot="1">
      <c r="B27" s="5" t="s">
        <v>8</v>
      </c>
      <c r="C27" s="65">
        <f>SUM(C19,C23)</f>
        <v>680.26256781000006</v>
      </c>
      <c r="D27" s="65">
        <f>SUM(D19,D23)</f>
        <v>175.04234420999998</v>
      </c>
      <c r="E27" s="65">
        <f>SUM(E19,E23)</f>
        <v>1074.7460707599998</v>
      </c>
      <c r="F27" s="90">
        <f t="shared" ref="F27" si="3">SUM(C27:E27)</f>
        <v>1930.0509827799999</v>
      </c>
      <c r="G27" s="89"/>
    </row>
    <row r="28" spans="2:7">
      <c r="B28" s="31"/>
      <c r="C28" s="40"/>
      <c r="D28" s="40"/>
      <c r="E28" s="40"/>
      <c r="F28" s="40"/>
    </row>
    <row r="29" spans="2:7" ht="12.75" customHeight="1">
      <c r="B29" s="7"/>
      <c r="C29" s="7"/>
      <c r="D29" s="7"/>
      <c r="E29" s="7"/>
      <c r="F29" s="7"/>
    </row>
    <row r="30" spans="2:7">
      <c r="B30" s="98" t="s">
        <v>20</v>
      </c>
      <c r="C30" s="98"/>
      <c r="D30" s="98"/>
      <c r="E30" s="98"/>
      <c r="F30" s="98"/>
    </row>
    <row r="31" spans="2:7" ht="39.950000000000003" customHeight="1" thickBot="1">
      <c r="B31" s="9" t="s">
        <v>87</v>
      </c>
      <c r="C31" s="3" t="s">
        <v>5</v>
      </c>
      <c r="D31" s="3" t="s">
        <v>6</v>
      </c>
      <c r="E31" s="3" t="s">
        <v>7</v>
      </c>
      <c r="F31" s="3" t="s">
        <v>10</v>
      </c>
    </row>
    <row r="32" spans="2:7" ht="16.5" thickBot="1">
      <c r="B32" s="5" t="s">
        <v>8</v>
      </c>
      <c r="C32" s="65">
        <f>(+'Spese Conto Cap.-Miss. 10'!C74+'Spese-Conto Cap.-Miss.12'!C50)/1000000</f>
        <v>154.86224969000003</v>
      </c>
      <c r="D32" s="65">
        <f>(+'Spese Conto Cap.-Miss. 10'!D74+'Spese-Conto Cap.-Miss.12'!D50)/1000000</f>
        <v>40.576871169999997</v>
      </c>
      <c r="E32" s="65">
        <f>(+'Spese Conto Cap.-Miss. 10'!E74+'Spese-Conto Cap.-Miss.12'!E50)/1000000</f>
        <v>243.77216263999998</v>
      </c>
      <c r="F32" s="60">
        <f t="shared" ref="F32" si="4">SUM(C32:E32)</f>
        <v>439.21128350000004</v>
      </c>
      <c r="G32" s="88"/>
    </row>
    <row r="33" spans="2:7" ht="15.75">
      <c r="C33" s="40"/>
      <c r="D33" s="40"/>
      <c r="E33" s="40"/>
      <c r="F33" s="79" t="s">
        <v>9</v>
      </c>
    </row>
    <row r="34" spans="2:7" ht="31.5" customHeight="1">
      <c r="B34" s="99" t="s">
        <v>30</v>
      </c>
      <c r="C34" s="99"/>
      <c r="D34" s="99"/>
      <c r="E34" s="99"/>
      <c r="F34" s="99"/>
    </row>
    <row r="35" spans="2:7" ht="39.950000000000003" customHeight="1" thickBot="1">
      <c r="B35" s="9" t="s">
        <v>87</v>
      </c>
      <c r="C35" s="3" t="s">
        <v>5</v>
      </c>
      <c r="D35" s="3" t="s">
        <v>6</v>
      </c>
      <c r="E35" s="3" t="s">
        <v>7</v>
      </c>
      <c r="F35" s="3" t="s">
        <v>10</v>
      </c>
    </row>
    <row r="36" spans="2:7" ht="16.5" thickBot="1">
      <c r="B36" s="5" t="s">
        <v>8</v>
      </c>
      <c r="C36" s="65">
        <f>(+'Spese Conto Cap.-Miss. 10'!C84+'Spese-Conto Cap.-Miss.12'!C57)/1000000</f>
        <v>32.082045000000001</v>
      </c>
      <c r="D36" s="65">
        <f>(+'Spese Conto Cap.-Miss. 10'!D84+'Spese-Conto Cap.-Miss.12'!D57)/1000000</f>
        <v>13.71756263</v>
      </c>
      <c r="E36" s="65">
        <f>(+'Spese Conto Cap.-Miss. 10'!E84+'Spese-Conto Cap.-Miss.12'!E57)/1000000</f>
        <v>583.24342322000007</v>
      </c>
      <c r="F36" s="60">
        <f t="shared" ref="F36" si="5">SUM(C36:E36)</f>
        <v>629.04303085000004</v>
      </c>
      <c r="G36" s="88"/>
    </row>
    <row r="37" spans="2:7" ht="15.75">
      <c r="C37" s="40"/>
      <c r="D37" s="40"/>
      <c r="E37" s="40"/>
      <c r="F37" s="64"/>
    </row>
    <row r="38" spans="2:7">
      <c r="B38" s="98" t="s">
        <v>58</v>
      </c>
      <c r="C38" s="98"/>
      <c r="D38" s="98"/>
      <c r="E38" s="98"/>
      <c r="F38" s="98"/>
    </row>
    <row r="39" spans="2:7" ht="39.950000000000003" customHeight="1" thickBot="1">
      <c r="B39" s="9" t="s">
        <v>87</v>
      </c>
      <c r="C39" s="3" t="s">
        <v>5</v>
      </c>
      <c r="D39" s="3" t="s">
        <v>6</v>
      </c>
      <c r="E39" s="3" t="s">
        <v>7</v>
      </c>
      <c r="F39" s="3" t="s">
        <v>10</v>
      </c>
    </row>
    <row r="40" spans="2:7" ht="16.5" thickBot="1">
      <c r="B40" s="5" t="s">
        <v>8</v>
      </c>
      <c r="C40" s="65">
        <f>SUM(C32,C36)</f>
        <v>186.94429469000002</v>
      </c>
      <c r="D40" s="65">
        <f>SUM(D32,D36)</f>
        <v>54.294433799999993</v>
      </c>
      <c r="E40" s="65">
        <f>SUM(E32,E36)</f>
        <v>827.0155858600001</v>
      </c>
      <c r="F40" s="90">
        <f t="shared" ref="F40" si="6">SUM(C40:E40)</f>
        <v>1068.2543143500002</v>
      </c>
      <c r="G40" s="91"/>
    </row>
    <row r="41" spans="2:7">
      <c r="B41" s="31"/>
      <c r="C41" s="40"/>
      <c r="D41" s="40"/>
      <c r="E41" s="40"/>
      <c r="F41" s="40"/>
    </row>
    <row r="42" spans="2:7" ht="9" customHeight="1">
      <c r="B42" s="7"/>
      <c r="C42" s="7"/>
      <c r="D42" s="7"/>
      <c r="E42" s="7"/>
      <c r="F42" s="7"/>
    </row>
    <row r="43" spans="2:7" ht="32.25" customHeight="1">
      <c r="B43" s="99" t="s">
        <v>21</v>
      </c>
      <c r="C43" s="99"/>
      <c r="D43" s="99"/>
      <c r="E43" s="99"/>
      <c r="F43" s="99"/>
    </row>
    <row r="44" spans="2:7" ht="39.950000000000003" customHeight="1" thickBot="1">
      <c r="B44" s="9" t="s">
        <v>87</v>
      </c>
      <c r="C44" s="3" t="s">
        <v>5</v>
      </c>
      <c r="D44" s="3" t="s">
        <v>6</v>
      </c>
      <c r="E44" s="3" t="s">
        <v>7</v>
      </c>
      <c r="F44" s="3" t="s">
        <v>10</v>
      </c>
    </row>
    <row r="45" spans="2:7" ht="16.5" thickBot="1">
      <c r="B45" s="5" t="s">
        <v>8</v>
      </c>
      <c r="C45" s="65">
        <f>SUM(C19,C32)</f>
        <v>629.00124901000004</v>
      </c>
      <c r="D45" s="65">
        <f>SUM(D19,D32)</f>
        <v>206.34262856999999</v>
      </c>
      <c r="E45" s="65">
        <f>SUM(E19,E32)</f>
        <v>919.81252361999987</v>
      </c>
      <c r="F45" s="6">
        <f>SUM(C45:E45)</f>
        <v>1755.1564011999999</v>
      </c>
    </row>
    <row r="46" spans="2:7">
      <c r="B46" s="31"/>
      <c r="C46" s="71" t="s">
        <v>9</v>
      </c>
      <c r="D46" s="71" t="s">
        <v>9</v>
      </c>
      <c r="E46" s="71" t="s">
        <v>9</v>
      </c>
      <c r="F46" s="71" t="s">
        <v>9</v>
      </c>
    </row>
    <row r="47" spans="2:7" ht="39" customHeight="1">
      <c r="B47" s="99" t="s">
        <v>31</v>
      </c>
      <c r="C47" s="99"/>
      <c r="D47" s="99"/>
      <c r="E47" s="99"/>
      <c r="F47" s="99"/>
    </row>
    <row r="48" spans="2:7" ht="39.950000000000003" customHeight="1" thickBot="1">
      <c r="B48" s="9" t="s">
        <v>87</v>
      </c>
      <c r="C48" s="3" t="s">
        <v>5</v>
      </c>
      <c r="D48" s="3" t="s">
        <v>6</v>
      </c>
      <c r="E48" s="3" t="s">
        <v>7</v>
      </c>
      <c r="F48" s="3" t="s">
        <v>10</v>
      </c>
    </row>
    <row r="49" spans="2:6" ht="16.5" thickBot="1">
      <c r="B49" s="5" t="s">
        <v>8</v>
      </c>
      <c r="C49" s="65">
        <f>SUM(C23+C36)</f>
        <v>238.20561348999999</v>
      </c>
      <c r="D49" s="65">
        <f>SUM(D23+D36)</f>
        <v>22.994149440000001</v>
      </c>
      <c r="E49" s="65">
        <f>SUM(E23+E36)</f>
        <v>981.94913300000007</v>
      </c>
      <c r="F49" s="6">
        <f>SUM(F23+F36)</f>
        <v>1243.14889593</v>
      </c>
    </row>
    <row r="50" spans="2:6">
      <c r="C50" s="71" t="s">
        <v>9</v>
      </c>
      <c r="D50" s="71" t="s">
        <v>9</v>
      </c>
      <c r="E50" s="71" t="s">
        <v>9</v>
      </c>
      <c r="F50" s="71" t="s">
        <v>9</v>
      </c>
    </row>
    <row r="51" spans="2:6">
      <c r="B51" s="22" t="s">
        <v>52</v>
      </c>
      <c r="C51" s="23"/>
      <c r="D51" s="23"/>
      <c r="E51" s="23"/>
      <c r="F51" s="23"/>
    </row>
    <row r="52" spans="2:6" ht="39.950000000000003" customHeight="1" thickBot="1">
      <c r="B52" s="9" t="s">
        <v>87</v>
      </c>
      <c r="C52" s="3" t="s">
        <v>5</v>
      </c>
      <c r="D52" s="3" t="s">
        <v>6</v>
      </c>
      <c r="E52" s="3" t="s">
        <v>7</v>
      </c>
      <c r="F52" s="3" t="s">
        <v>10</v>
      </c>
    </row>
    <row r="53" spans="2:6" ht="16.5" thickBot="1">
      <c r="B53" s="5" t="s">
        <v>8</v>
      </c>
      <c r="C53" s="65">
        <f>SUM(C45,C49)</f>
        <v>867.20686250000006</v>
      </c>
      <c r="D53" s="65">
        <f>SUM(D45,D49)</f>
        <v>229.33677800999999</v>
      </c>
      <c r="E53" s="65">
        <f>SUM(E45,E49)</f>
        <v>1901.7616566199999</v>
      </c>
      <c r="F53" s="82">
        <f>SUM(F45,F49)</f>
        <v>2998.3052971299999</v>
      </c>
    </row>
    <row r="54" spans="2:6">
      <c r="B54" s="33" t="s">
        <v>9</v>
      </c>
      <c r="C54" s="71" t="s">
        <v>9</v>
      </c>
      <c r="D54" s="71" t="s">
        <v>9</v>
      </c>
      <c r="E54" s="71" t="s">
        <v>9</v>
      </c>
      <c r="F54" s="71" t="s">
        <v>9</v>
      </c>
    </row>
    <row r="55" spans="2:6">
      <c r="B55" s="34" t="s">
        <v>9</v>
      </c>
      <c r="C55" s="45" t="s">
        <v>9</v>
      </c>
      <c r="D55" s="45"/>
      <c r="E55" s="45"/>
      <c r="F55" s="51" t="s">
        <v>9</v>
      </c>
    </row>
    <row r="56" spans="2:6">
      <c r="B56" s="2" t="s">
        <v>9</v>
      </c>
      <c r="C56" s="30"/>
      <c r="D56" s="30"/>
      <c r="E56" s="30"/>
      <c r="F56" s="30"/>
    </row>
    <row r="57" spans="2:6">
      <c r="C57" s="7"/>
      <c r="D57" s="7"/>
      <c r="E57" s="7"/>
      <c r="F57" s="7"/>
    </row>
  </sheetData>
  <mergeCells count="13">
    <mergeCell ref="B2:F2"/>
    <mergeCell ref="B30:F30"/>
    <mergeCell ref="B38:F38"/>
    <mergeCell ref="B8:F8"/>
    <mergeCell ref="B34:F34"/>
    <mergeCell ref="B47:F47"/>
    <mergeCell ref="B3:F3"/>
    <mergeCell ref="B4:F4"/>
    <mergeCell ref="B25:F25"/>
    <mergeCell ref="B12:F12"/>
    <mergeCell ref="B17:F17"/>
    <mergeCell ref="B21:F21"/>
    <mergeCell ref="B43:F43"/>
  </mergeCells>
  <printOptions horizontalCentered="1"/>
  <pageMargins left="0.70866141732283472" right="0.70866141732283472" top="0.35433070866141736" bottom="0.35433070866141736" header="0.31496062992125984" footer="0.31496062992125984"/>
  <pageSetup paperSize="8" scale="99" fitToHeight="0" orientation="portrait" horizontalDpi="1200" verticalDpi="120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B2:F58"/>
  <sheetViews>
    <sheetView zoomScaleNormal="100" workbookViewId="0"/>
  </sheetViews>
  <sheetFormatPr defaultColWidth="8.85546875" defaultRowHeight="15"/>
  <cols>
    <col min="1" max="1" width="8.85546875" style="2"/>
    <col min="2" max="2" width="50.7109375" style="2" customWidth="1"/>
    <col min="3" max="6" width="20.7109375" style="2" customWidth="1"/>
    <col min="7" max="16384" width="8.85546875" style="2"/>
  </cols>
  <sheetData>
    <row r="2" spans="2:6" ht="30" customHeight="1">
      <c r="B2" s="107" t="s">
        <v>86</v>
      </c>
      <c r="C2" s="107"/>
      <c r="D2" s="107"/>
      <c r="E2" s="107"/>
      <c r="F2" s="107"/>
    </row>
    <row r="3" spans="2:6" ht="15" customHeight="1">
      <c r="B3" s="100"/>
      <c r="C3" s="100"/>
      <c r="D3" s="100"/>
      <c r="E3" s="100"/>
      <c r="F3" s="100"/>
    </row>
    <row r="4" spans="2:6">
      <c r="B4" s="98" t="s">
        <v>40</v>
      </c>
      <c r="C4" s="101"/>
      <c r="D4" s="101"/>
      <c r="E4" s="101"/>
      <c r="F4" s="101"/>
    </row>
    <row r="5" spans="2:6" ht="32.1" customHeight="1" thickBot="1">
      <c r="B5" s="21" t="s">
        <v>73</v>
      </c>
      <c r="C5" s="3" t="s">
        <v>5</v>
      </c>
      <c r="D5" s="3" t="s">
        <v>6</v>
      </c>
      <c r="E5" s="3" t="s">
        <v>7</v>
      </c>
      <c r="F5" s="3" t="s">
        <v>10</v>
      </c>
    </row>
    <row r="6" spans="2:6" ht="16.5" thickBot="1">
      <c r="B6" s="5" t="s">
        <v>8</v>
      </c>
      <c r="C6" s="65">
        <f>+'Tot. Spese Corr. 10-12 '!C6+'Tot. C.Cap. 10-12'!C6</f>
        <v>2441.9178742699996</v>
      </c>
      <c r="D6" s="65">
        <f>+'Tot. Spese Corr. 10-12 '!D6+'Tot. C.Cap. 10-12'!D6</f>
        <v>1698.0020606300004</v>
      </c>
      <c r="E6" s="65">
        <f>+'Tot. Spese Corr. 10-12 '!E6+'Tot. C.Cap. 10-12'!E6</f>
        <v>3966.0701211699993</v>
      </c>
      <c r="F6" s="60">
        <f t="shared" ref="F6" si="0">SUM(C6:E6)</f>
        <v>8105.9900560699989</v>
      </c>
    </row>
    <row r="7" spans="2:6">
      <c r="C7" s="43"/>
      <c r="D7" s="43"/>
      <c r="E7" s="43"/>
      <c r="F7" s="43" t="s">
        <v>9</v>
      </c>
    </row>
    <row r="8" spans="2:6" ht="30" customHeight="1">
      <c r="B8" s="99" t="s">
        <v>41</v>
      </c>
      <c r="C8" s="109"/>
      <c r="D8" s="109"/>
      <c r="E8" s="109"/>
      <c r="F8" s="109"/>
    </row>
    <row r="9" spans="2:6" ht="32.1" customHeight="1" thickBot="1">
      <c r="B9" s="21" t="s">
        <v>73</v>
      </c>
      <c r="C9" s="3" t="s">
        <v>5</v>
      </c>
      <c r="D9" s="3" t="s">
        <v>6</v>
      </c>
      <c r="E9" s="3" t="s">
        <v>7</v>
      </c>
      <c r="F9" s="3" t="s">
        <v>10</v>
      </c>
    </row>
    <row r="10" spans="2:6" ht="16.5" thickBot="1">
      <c r="B10" s="5" t="s">
        <v>8</v>
      </c>
      <c r="C10" s="65">
        <f>+'Tot. Spese Corr. 10-12 '!C10+'Tot. C.Cap. 10-12'!C10</f>
        <v>3861.5091628800001</v>
      </c>
      <c r="D10" s="65">
        <f>+'Tot. Spese Corr. 10-12 '!D10+'Tot. C.Cap. 10-12'!D10</f>
        <v>350.54155700000001</v>
      </c>
      <c r="E10" s="65">
        <f>+'Tot. Spese Corr. 10-12 '!E10+'Tot. C.Cap. 10-12'!E10</f>
        <v>1279.4954298600001</v>
      </c>
      <c r="F10" s="60">
        <f t="shared" ref="F10" si="1">SUM(C10:E10)</f>
        <v>5491.5461497400011</v>
      </c>
    </row>
    <row r="11" spans="2:6">
      <c r="C11" s="43"/>
      <c r="D11" s="43"/>
      <c r="E11" s="43"/>
      <c r="F11" s="43" t="s">
        <v>9</v>
      </c>
    </row>
    <row r="12" spans="2:6">
      <c r="B12" s="98" t="s">
        <v>62</v>
      </c>
      <c r="C12" s="98"/>
      <c r="D12" s="98"/>
      <c r="E12" s="98"/>
      <c r="F12" s="98"/>
    </row>
    <row r="13" spans="2:6" ht="32.1" customHeight="1" thickBot="1">
      <c r="B13" s="21" t="s">
        <v>73</v>
      </c>
      <c r="C13" s="3" t="s">
        <v>5</v>
      </c>
      <c r="D13" s="3" t="s">
        <v>6</v>
      </c>
      <c r="E13" s="3" t="s">
        <v>7</v>
      </c>
      <c r="F13" s="3" t="s">
        <v>10</v>
      </c>
    </row>
    <row r="14" spans="2:6" ht="16.5" thickBot="1">
      <c r="B14" s="5" t="s">
        <v>8</v>
      </c>
      <c r="C14" s="65">
        <f>SUM(C6,C10)</f>
        <v>6303.4270371499997</v>
      </c>
      <c r="D14" s="65">
        <f>SUM(D6,D10)</f>
        <v>2048.5436176300004</v>
      </c>
      <c r="E14" s="65">
        <f>SUM(E6,E10)</f>
        <v>5245.5655510299994</v>
      </c>
      <c r="F14" s="60">
        <f>SUM(C14:E14)</f>
        <v>13597.53620581</v>
      </c>
    </row>
    <row r="15" spans="2:6" ht="15" customHeight="1">
      <c r="C15" s="51"/>
      <c r="D15" s="51"/>
      <c r="E15" s="51"/>
      <c r="F15" s="51"/>
    </row>
    <row r="16" spans="2:6" ht="13.5" customHeight="1">
      <c r="B16" s="7"/>
      <c r="C16" s="7"/>
      <c r="D16" s="7"/>
      <c r="E16" s="7"/>
      <c r="F16" s="7"/>
    </row>
    <row r="17" spans="2:6" ht="31.5" customHeight="1">
      <c r="B17" s="99" t="s">
        <v>42</v>
      </c>
      <c r="C17" s="109"/>
      <c r="D17" s="109"/>
      <c r="E17" s="109"/>
      <c r="F17" s="109"/>
    </row>
    <row r="18" spans="2:6" ht="32.1" customHeight="1" thickBot="1">
      <c r="B18" s="21" t="s">
        <v>73</v>
      </c>
      <c r="C18" s="3" t="s">
        <v>5</v>
      </c>
      <c r="D18" s="3" t="s">
        <v>6</v>
      </c>
      <c r="E18" s="3" t="s">
        <v>7</v>
      </c>
      <c r="F18" s="3" t="s">
        <v>10</v>
      </c>
    </row>
    <row r="19" spans="2:6" ht="16.5" thickBot="1">
      <c r="B19" s="5" t="s">
        <v>8</v>
      </c>
      <c r="C19" s="65">
        <f>+'Tot. Spese Corr. 10-12 '!C19+'Tot. C.Cap. 10-12'!C19</f>
        <v>1418.1735595100001</v>
      </c>
      <c r="D19" s="65">
        <f>+'Tot. Spese Corr. 10-12 '!D19+'Tot. C.Cap. 10-12'!D19</f>
        <v>1366.0996049799999</v>
      </c>
      <c r="E19" s="65">
        <f>+'Tot. Spese Corr. 10-12 '!E19+'Tot. C.Cap. 10-12'!E19</f>
        <v>2834.8922473899997</v>
      </c>
      <c r="F19" s="60">
        <f t="shared" ref="F19" si="2">SUM(C19:E19)</f>
        <v>5619.1654118799997</v>
      </c>
    </row>
    <row r="20" spans="2:6">
      <c r="C20" s="43"/>
      <c r="D20" s="43"/>
      <c r="E20" s="43"/>
      <c r="F20" s="43" t="s">
        <v>9</v>
      </c>
    </row>
    <row r="21" spans="2:6" ht="30.75" customHeight="1">
      <c r="B21" s="99" t="s">
        <v>43</v>
      </c>
      <c r="C21" s="99"/>
      <c r="D21" s="99"/>
      <c r="E21" s="99"/>
      <c r="F21" s="99"/>
    </row>
    <row r="22" spans="2:6" ht="32.1" customHeight="1" thickBot="1">
      <c r="B22" s="21" t="s">
        <v>73</v>
      </c>
      <c r="C22" s="3" t="s">
        <v>5</v>
      </c>
      <c r="D22" s="3" t="s">
        <v>6</v>
      </c>
      <c r="E22" s="3" t="s">
        <v>7</v>
      </c>
      <c r="F22" s="3" t="s">
        <v>10</v>
      </c>
    </row>
    <row r="23" spans="2:6" ht="16.5" thickBot="1">
      <c r="B23" s="5" t="s">
        <v>8</v>
      </c>
      <c r="C23" s="65">
        <f>+'Tot. Spese Corr. 10-12 '!C23+'Tot. C.Cap. 10-12'!C23</f>
        <v>2751.0031350699996</v>
      </c>
      <c r="D23" s="65">
        <f>+'Tot. Spese Corr. 10-12 '!D23+'Tot. C.Cap. 10-12'!D23</f>
        <v>497.94352809999998</v>
      </c>
      <c r="E23" s="65">
        <f>+'Tot. Spese Corr. 10-12 '!E23+'Tot. C.Cap. 10-12'!E23</f>
        <v>1067.63794803</v>
      </c>
      <c r="F23" s="60">
        <f t="shared" ref="F23" si="3">SUM(C23:E23)</f>
        <v>4316.5846111999999</v>
      </c>
    </row>
    <row r="24" spans="2:6">
      <c r="C24" s="43"/>
      <c r="D24" s="43"/>
      <c r="E24" s="43"/>
      <c r="F24" s="43" t="s">
        <v>9</v>
      </c>
    </row>
    <row r="25" spans="2:6">
      <c r="B25" s="98" t="s">
        <v>63</v>
      </c>
      <c r="C25" s="101"/>
      <c r="D25" s="101"/>
      <c r="E25" s="101"/>
      <c r="F25" s="101"/>
    </row>
    <row r="26" spans="2:6" ht="32.1" customHeight="1" thickBot="1">
      <c r="B26" s="21" t="s">
        <v>73</v>
      </c>
      <c r="C26" s="3" t="s">
        <v>5</v>
      </c>
      <c r="D26" s="3" t="s">
        <v>6</v>
      </c>
      <c r="E26" s="3" t="s">
        <v>7</v>
      </c>
      <c r="F26" s="3" t="s">
        <v>10</v>
      </c>
    </row>
    <row r="27" spans="2:6" ht="16.5" thickBot="1">
      <c r="B27" s="5" t="s">
        <v>8</v>
      </c>
      <c r="C27" s="65">
        <f>SUM(C19,C23)</f>
        <v>4169.17669458</v>
      </c>
      <c r="D27" s="65">
        <f>SUM(D19,D23)</f>
        <v>1864.0431330799997</v>
      </c>
      <c r="E27" s="65">
        <f>SUM(E19,E23)</f>
        <v>3902.5301954199995</v>
      </c>
      <c r="F27" s="90">
        <f>SUM(C27:E27)</f>
        <v>9935.7500230799997</v>
      </c>
    </row>
    <row r="28" spans="2:6">
      <c r="C28" s="51"/>
      <c r="D28" s="51"/>
      <c r="E28" s="51"/>
      <c r="F28" s="51"/>
    </row>
    <row r="29" spans="2:6" ht="13.5" customHeight="1">
      <c r="B29" s="7"/>
      <c r="C29" s="7"/>
      <c r="D29" s="7"/>
      <c r="E29" s="7"/>
      <c r="F29" s="7"/>
    </row>
    <row r="30" spans="2:6" ht="32.25" customHeight="1">
      <c r="B30" s="99" t="s">
        <v>44</v>
      </c>
      <c r="C30" s="99"/>
      <c r="D30" s="99"/>
      <c r="E30" s="99"/>
      <c r="F30" s="99"/>
    </row>
    <row r="31" spans="2:6" ht="32.1" customHeight="1" thickBot="1">
      <c r="B31" s="21" t="s">
        <v>73</v>
      </c>
      <c r="C31" s="3" t="s">
        <v>5</v>
      </c>
      <c r="D31" s="3" t="s">
        <v>6</v>
      </c>
      <c r="E31" s="3" t="s">
        <v>7</v>
      </c>
      <c r="F31" s="3" t="s">
        <v>10</v>
      </c>
    </row>
    <row r="32" spans="2:6" ht="16.5" thickBot="1">
      <c r="B32" s="5" t="s">
        <v>8</v>
      </c>
      <c r="C32" s="65">
        <f>+'Tot. Spese Corr. 10-12 '!C32+'Tot. C.Cap. 10-12'!C32</f>
        <v>287.97877131000001</v>
      </c>
      <c r="D32" s="65">
        <f>+'Tot. Spese Corr. 10-12 '!D32+'Tot. C.Cap. 10-12'!D32</f>
        <v>235.22467800999991</v>
      </c>
      <c r="E32" s="65">
        <f>+'Tot. Spese Corr. 10-12 '!E32+'Tot. C.Cap. 10-12'!E32</f>
        <v>676.09762458</v>
      </c>
      <c r="F32" s="60">
        <f>SUM(C32:E32)</f>
        <v>1199.3010738999999</v>
      </c>
    </row>
    <row r="33" spans="2:6">
      <c r="C33" s="45"/>
      <c r="D33" s="45"/>
      <c r="E33" s="45"/>
      <c r="F33" s="45"/>
    </row>
    <row r="34" spans="2:6" ht="34.5" customHeight="1">
      <c r="B34" s="99" t="s">
        <v>45</v>
      </c>
      <c r="C34" s="99"/>
      <c r="D34" s="99"/>
      <c r="E34" s="99"/>
      <c r="F34" s="99"/>
    </row>
    <row r="35" spans="2:6" ht="32.1" customHeight="1" thickBot="1">
      <c r="B35" s="21" t="s">
        <v>73</v>
      </c>
      <c r="C35" s="3" t="s">
        <v>5</v>
      </c>
      <c r="D35" s="3" t="s">
        <v>6</v>
      </c>
      <c r="E35" s="3" t="s">
        <v>7</v>
      </c>
      <c r="F35" s="3" t="s">
        <v>10</v>
      </c>
    </row>
    <row r="36" spans="2:6" ht="16.5" thickBot="1">
      <c r="B36" s="5" t="s">
        <v>8</v>
      </c>
      <c r="C36" s="65">
        <f>+'Tot. Spese Corr. 10-12 '!C36+'Tot. C.Cap. 10-12'!C36</f>
        <v>425.71353026000003</v>
      </c>
      <c r="D36" s="65">
        <f>+'Tot. Spese Corr. 10-12 '!D36+'Tot. C.Cap. 10-12'!D36</f>
        <v>246.53180628000001</v>
      </c>
      <c r="E36" s="65">
        <f>+'Tot. Spese Corr. 10-12 '!E36+'Tot. C.Cap. 10-12'!E36</f>
        <v>700.24462677000008</v>
      </c>
      <c r="F36" s="60">
        <f>SUM(C36:E36)</f>
        <v>1372.4899633100001</v>
      </c>
    </row>
    <row r="37" spans="2:6">
      <c r="C37" s="43"/>
      <c r="D37" s="43"/>
      <c r="E37" s="43"/>
      <c r="F37" s="43" t="s">
        <v>9</v>
      </c>
    </row>
    <row r="38" spans="2:6">
      <c r="B38" s="98" t="s">
        <v>64</v>
      </c>
      <c r="C38" s="98"/>
      <c r="D38" s="98"/>
      <c r="E38" s="98"/>
      <c r="F38" s="98"/>
    </row>
    <row r="39" spans="2:6" ht="32.1" customHeight="1" thickBot="1">
      <c r="B39" s="21" t="s">
        <v>73</v>
      </c>
      <c r="C39" s="3" t="s">
        <v>5</v>
      </c>
      <c r="D39" s="3" t="s">
        <v>6</v>
      </c>
      <c r="E39" s="3" t="s">
        <v>7</v>
      </c>
      <c r="F39" s="3" t="s">
        <v>10</v>
      </c>
    </row>
    <row r="40" spans="2:6" ht="16.5" thickBot="1">
      <c r="B40" s="5" t="s">
        <v>8</v>
      </c>
      <c r="C40" s="65">
        <f>SUM(C32,C36)</f>
        <v>713.69230157000004</v>
      </c>
      <c r="D40" s="65">
        <f>SUM(D32,D36)</f>
        <v>481.75648428999989</v>
      </c>
      <c r="E40" s="65">
        <f>SUM(E32,E36)</f>
        <v>1376.34225135</v>
      </c>
      <c r="F40" s="90">
        <f>SUM(F32,F36)</f>
        <v>2571.79103721</v>
      </c>
    </row>
    <row r="41" spans="2:6">
      <c r="B41" s="31"/>
      <c r="C41" s="52"/>
      <c r="D41" s="52"/>
      <c r="E41" s="52"/>
      <c r="F41" s="52"/>
    </row>
    <row r="42" spans="2:6">
      <c r="C42" s="45"/>
      <c r="D42" s="45"/>
      <c r="E42" s="45"/>
      <c r="F42" s="45"/>
    </row>
    <row r="43" spans="2:6" ht="36" customHeight="1">
      <c r="B43" s="99" t="s">
        <v>46</v>
      </c>
      <c r="C43" s="99"/>
      <c r="D43" s="99"/>
      <c r="E43" s="99"/>
      <c r="F43" s="99"/>
    </row>
    <row r="44" spans="2:6" ht="32.1" customHeight="1" thickBot="1">
      <c r="B44" s="21" t="s">
        <v>73</v>
      </c>
      <c r="C44" s="3" t="s">
        <v>5</v>
      </c>
      <c r="D44" s="3" t="s">
        <v>6</v>
      </c>
      <c r="E44" s="3" t="s">
        <v>7</v>
      </c>
      <c r="F44" s="3" t="s">
        <v>10</v>
      </c>
    </row>
    <row r="45" spans="2:6" ht="16.5" thickBot="1">
      <c r="B45" s="5" t="s">
        <v>8</v>
      </c>
      <c r="C45" s="65">
        <f>+'Tot. Spese Corr. 10-12 '!C45+'Tot. C.Cap. 10-12'!C45</f>
        <v>1706.1523308200001</v>
      </c>
      <c r="D45" s="65">
        <f>+'Tot. Spese Corr. 10-12 '!D45+'Tot. C.Cap. 10-12'!D45</f>
        <v>1601.3242829899998</v>
      </c>
      <c r="E45" s="65">
        <f>+'Tot. Spese Corr. 10-12 '!E45+'Tot. C.Cap. 10-12'!E45</f>
        <v>3510.9898719699995</v>
      </c>
      <c r="F45" s="60">
        <f>SUM(C45:E45)</f>
        <v>6818.4664857799999</v>
      </c>
    </row>
    <row r="46" spans="2:6">
      <c r="C46" s="45"/>
      <c r="D46" s="45"/>
      <c r="E46" s="45"/>
      <c r="F46" s="45"/>
    </row>
    <row r="47" spans="2:6" ht="33" customHeight="1">
      <c r="B47" s="99" t="s">
        <v>47</v>
      </c>
      <c r="C47" s="99"/>
      <c r="D47" s="99"/>
      <c r="E47" s="99"/>
      <c r="F47" s="99"/>
    </row>
    <row r="48" spans="2:6" ht="32.1" customHeight="1" thickBot="1">
      <c r="B48" s="21" t="s">
        <v>73</v>
      </c>
      <c r="C48" s="3" t="s">
        <v>5</v>
      </c>
      <c r="D48" s="35" t="s">
        <v>6</v>
      </c>
      <c r="E48" s="3" t="s">
        <v>7</v>
      </c>
      <c r="F48" s="3" t="s">
        <v>10</v>
      </c>
    </row>
    <row r="49" spans="2:6" ht="16.5" thickBot="1">
      <c r="B49" s="5" t="s">
        <v>8</v>
      </c>
      <c r="C49" s="66">
        <f>+'Tot. Spese Corr. 10-12 '!C49+'Tot. C.Cap. 10-12'!C49</f>
        <v>3176.7166653299996</v>
      </c>
      <c r="D49" s="66">
        <f>+'Tot. Spese Corr. 10-12 '!D49+'Tot. C.Cap. 10-12'!D49</f>
        <v>744.47533437999994</v>
      </c>
      <c r="E49" s="66">
        <f>+'Tot. Spese Corr. 10-12 '!E49+'Tot. C.Cap. 10-12'!E49</f>
        <v>1767.8825747999999</v>
      </c>
      <c r="F49" s="60">
        <f>SUM(C49:E49)</f>
        <v>5689.0745745099994</v>
      </c>
    </row>
    <row r="50" spans="2:6">
      <c r="C50" s="73"/>
      <c r="D50" s="73"/>
      <c r="E50" s="73"/>
      <c r="F50" s="73"/>
    </row>
    <row r="51" spans="2:6" ht="30.75" customHeight="1">
      <c r="B51" s="99" t="s">
        <v>65</v>
      </c>
      <c r="C51" s="99"/>
      <c r="D51" s="99"/>
      <c r="E51" s="99"/>
      <c r="F51" s="99"/>
    </row>
    <row r="52" spans="2:6" ht="32.1" customHeight="1" thickBot="1">
      <c r="B52" s="21" t="s">
        <v>73</v>
      </c>
      <c r="C52" s="3" t="s">
        <v>5</v>
      </c>
      <c r="D52" s="3" t="s">
        <v>6</v>
      </c>
      <c r="E52" s="3" t="s">
        <v>7</v>
      </c>
      <c r="F52" s="3" t="s">
        <v>10</v>
      </c>
    </row>
    <row r="53" spans="2:6" ht="16.5" thickBot="1">
      <c r="B53" s="5" t="s">
        <v>8</v>
      </c>
      <c r="C53" s="65">
        <f>+'Tot. Spese Corr. 10-12 '!C53+'Tot. C.Cap. 10-12'!C53</f>
        <v>4882.8689961499995</v>
      </c>
      <c r="D53" s="65">
        <f>+'Tot. Spese Corr. 10-12 '!D53+'Tot. C.Cap. 10-12'!D53</f>
        <v>2345.7996173699994</v>
      </c>
      <c r="E53" s="65">
        <f>+'Tot. Spese Corr. 10-12 '!E53+'Tot. C.Cap. 10-12'!E53</f>
        <v>5278.8724467699994</v>
      </c>
      <c r="F53" s="90">
        <f>SUM(C53:E53)</f>
        <v>12507.541060289997</v>
      </c>
    </row>
    <row r="54" spans="2:6">
      <c r="B54" s="34" t="s">
        <v>9</v>
      </c>
      <c r="C54" s="74"/>
      <c r="D54" s="74"/>
      <c r="E54" s="74"/>
      <c r="F54" s="74"/>
    </row>
    <row r="55" spans="2:6">
      <c r="B55" s="44" t="s">
        <v>9</v>
      </c>
      <c r="C55" s="45"/>
      <c r="D55" s="45"/>
      <c r="E55" s="45"/>
      <c r="F55" s="51"/>
    </row>
    <row r="56" spans="2:6">
      <c r="C56" s="7"/>
      <c r="D56" s="7"/>
      <c r="E56" s="7"/>
      <c r="F56" s="7"/>
    </row>
    <row r="58" spans="2:6">
      <c r="F58" s="2" t="s">
        <v>9</v>
      </c>
    </row>
  </sheetData>
  <mergeCells count="14">
    <mergeCell ref="B51:F51"/>
    <mergeCell ref="B2:F2"/>
    <mergeCell ref="B21:F21"/>
    <mergeCell ref="B8:F8"/>
    <mergeCell ref="B38:F38"/>
    <mergeCell ref="B47:F47"/>
    <mergeCell ref="B43:F43"/>
    <mergeCell ref="B34:F34"/>
    <mergeCell ref="B3:F3"/>
    <mergeCell ref="B4:F4"/>
    <mergeCell ref="B25:F25"/>
    <mergeCell ref="B30:F30"/>
    <mergeCell ref="B12:F12"/>
    <mergeCell ref="B17:F17"/>
  </mergeCells>
  <pageMargins left="0.70866141732283472" right="0.70866141732283472" top="0.55118110236220474" bottom="0.55118110236220474" header="0.31496062992125984" footer="0.31496062992125984"/>
  <pageSetup paperSize="8" scale="98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7</vt:i4>
      </vt:variant>
      <vt:variant>
        <vt:lpstr>Intervalli denominati</vt:lpstr>
      </vt:variant>
      <vt:variant>
        <vt:i4>14</vt:i4>
      </vt:variant>
    </vt:vector>
  </HeadingPairs>
  <TitlesOfParts>
    <vt:vector size="21" baseType="lpstr">
      <vt:lpstr>Spese Correnti-Miss. 10</vt:lpstr>
      <vt:lpstr>Spese Conto Cap.-Miss. 10</vt:lpstr>
      <vt:lpstr>Spese-Correnti-Miss.12</vt:lpstr>
      <vt:lpstr>Spese-Conto Cap.-Miss.12</vt:lpstr>
      <vt:lpstr>Tot. Spese Corr. 10-12 </vt:lpstr>
      <vt:lpstr>Tot. C.Cap. 10-12</vt:lpstr>
      <vt:lpstr>Tot. Corr.+C.Cap. 10-12</vt:lpstr>
      <vt:lpstr>'Spese Conto Cap.-Miss. 10'!Area_stampa</vt:lpstr>
      <vt:lpstr>'Spese Correnti-Miss. 10'!Area_stampa</vt:lpstr>
      <vt:lpstr>'Spese-Conto Cap.-Miss.12'!Area_stampa</vt:lpstr>
      <vt:lpstr>'Spese-Correnti-Miss.12'!Area_stampa</vt:lpstr>
      <vt:lpstr>'Tot. C.Cap. 10-12'!Area_stampa</vt:lpstr>
      <vt:lpstr>'Tot. Corr.+C.Cap. 10-12'!Area_stampa</vt:lpstr>
      <vt:lpstr>'Tot. Spese Corr. 10-12 '!Area_stampa</vt:lpstr>
      <vt:lpstr>'Spese Conto Cap.-Miss. 10'!Print_Area</vt:lpstr>
      <vt:lpstr>'Spese Correnti-Miss. 10'!Print_Area</vt:lpstr>
      <vt:lpstr>'Spese-Conto Cap.-Miss.12'!Print_Area</vt:lpstr>
      <vt:lpstr>'Spese-Correnti-Miss.12'!Print_Area</vt:lpstr>
      <vt:lpstr>'Tot. C.Cap. 10-12'!Print_Area</vt:lpstr>
      <vt:lpstr>'Tot. Corr.+C.Cap. 10-12'!Print_Area</vt:lpstr>
      <vt:lpstr>'Tot. Spese Corr. 10-12 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Grafica-1-Giro;Botoni Girolamo</dc:creator>
  <cp:lastModifiedBy>Zacchi Giovanni</cp:lastModifiedBy>
  <cp:lastPrinted>2021-12-17T10:03:07Z</cp:lastPrinted>
  <dcterms:created xsi:type="dcterms:W3CDTF">2016-04-19T07:50:50Z</dcterms:created>
  <dcterms:modified xsi:type="dcterms:W3CDTF">2023-01-31T12:47:22Z</dcterms:modified>
</cp:coreProperties>
</file>